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E:\Google Drive Inspection\2019-20\STI\Site Académique\STI-Lycee\Organiser enseignements\"/>
    </mc:Choice>
  </mc:AlternateContent>
  <bookViews>
    <workbookView xWindow="0" yWindow="0" windowWidth="24000" windowHeight="9735"/>
  </bookViews>
  <sheets>
    <sheet name="Objectifs &amp; Compétences 1ère" sheetId="23" r:id="rId1"/>
    <sheet name="Connaissances STI2D colorées" sheetId="28" r:id="rId2"/>
    <sheet name="O1" sheetId="13" r:id="rId3"/>
    <sheet name="O2" sheetId="15" r:id="rId4"/>
    <sheet name="O3" sheetId="17" r:id="rId5"/>
    <sheet name="O4" sheetId="16" r:id="rId6"/>
    <sheet name="O5" sheetId="24" r:id="rId7"/>
    <sheet name="O6" sheetId="18" r:id="rId8"/>
    <sheet name="O7" sheetId="25" r:id="rId9"/>
    <sheet name="Séquence1-Téléphone&amp;DD" sheetId="29" r:id="rId10"/>
    <sheet name="Ancienne soutenance" sheetId="27" r:id="rId11"/>
    <sheet name="Ancienne conduite" sheetId="26" r:id="rId12"/>
  </sheets>
  <externalReferences>
    <externalReference r:id="rId13"/>
  </externalReferences>
  <definedNames>
    <definedName name="Excel_BuiltIn_Print_Area_1" localSheetId="11">#REF!</definedName>
    <definedName name="Excel_BuiltIn_Print_Area_1">#REF!</definedName>
    <definedName name="Print_Area" localSheetId="11">'Ancienne conduite'!$A$1:$J$57</definedName>
    <definedName name="_xlnm.Print_Area" localSheetId="0">'Objectifs &amp; Compétences 1ère'!$D$4:$AA$33</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25" i="27" l="1"/>
  <c r="J22" i="27"/>
  <c r="M21" i="27"/>
  <c r="L21" i="27"/>
  <c r="I21" i="27"/>
  <c r="M20" i="27"/>
  <c r="L20" i="27"/>
  <c r="I20" i="27"/>
  <c r="L19" i="27"/>
  <c r="M18" i="27"/>
  <c r="I18" i="27" s="1"/>
  <c r="L18" i="27"/>
  <c r="M17" i="27"/>
  <c r="I17" i="27" s="1"/>
  <c r="L17" i="27"/>
  <c r="M16" i="27"/>
  <c r="L16" i="27"/>
  <c r="L14" i="27" s="1"/>
  <c r="I16" i="27"/>
  <c r="M15" i="27"/>
  <c r="L15" i="27"/>
  <c r="I15" i="27"/>
  <c r="M13" i="27"/>
  <c r="L13" i="27"/>
  <c r="I13" i="27"/>
  <c r="M12" i="27"/>
  <c r="I12" i="27" s="1"/>
  <c r="L12" i="27"/>
  <c r="M11" i="27"/>
  <c r="I11" i="27" s="1"/>
  <c r="L11" i="27"/>
  <c r="M10" i="27"/>
  <c r="L10" i="27"/>
  <c r="L8" i="27" s="1"/>
  <c r="I10" i="27"/>
  <c r="M9" i="27"/>
  <c r="L9" i="27"/>
  <c r="I9" i="27"/>
  <c r="M7" i="27"/>
  <c r="L7" i="27"/>
  <c r="L4" i="27" s="1"/>
  <c r="I7" i="27"/>
  <c r="M6" i="27"/>
  <c r="I6" i="27" s="1"/>
  <c r="L6" i="27"/>
  <c r="M5" i="27"/>
  <c r="I5" i="27" s="1"/>
  <c r="L5" i="27"/>
  <c r="H3" i="27"/>
  <c r="G3" i="27"/>
  <c r="F3" i="27"/>
  <c r="G46" i="26"/>
  <c r="E46" i="26"/>
  <c r="J41" i="26"/>
  <c r="O40" i="26"/>
  <c r="I40" i="26" s="1"/>
  <c r="L40" i="26"/>
  <c r="M40" i="26" s="1"/>
  <c r="O39" i="26"/>
  <c r="I39" i="26" s="1"/>
  <c r="L39" i="26"/>
  <c r="M39" i="26" s="1"/>
  <c r="O38" i="26"/>
  <c r="I38" i="26" s="1"/>
  <c r="L38" i="26"/>
  <c r="M38" i="26" s="1"/>
  <c r="O37" i="26"/>
  <c r="I37" i="26" s="1"/>
  <c r="L37" i="26"/>
  <c r="M37" i="26" s="1"/>
  <c r="O36" i="26"/>
  <c r="I36" i="26" s="1"/>
  <c r="L36" i="26"/>
  <c r="M36" i="26" s="1"/>
  <c r="O35" i="26"/>
  <c r="I35" i="26" s="1"/>
  <c r="L35" i="26"/>
  <c r="M35" i="26" s="1"/>
  <c r="O34" i="26"/>
  <c r="L34" i="26"/>
  <c r="M34" i="26" s="1"/>
  <c r="I34" i="26"/>
  <c r="O33" i="26"/>
  <c r="L33" i="26"/>
  <c r="I33" i="26"/>
  <c r="O32" i="26"/>
  <c r="I32" i="26" s="1"/>
  <c r="L32" i="26"/>
  <c r="M33" i="26" s="1"/>
  <c r="O30" i="26"/>
  <c r="L30" i="26"/>
  <c r="M30" i="26" s="1"/>
  <c r="I30" i="26"/>
  <c r="O29" i="26"/>
  <c r="L29" i="26"/>
  <c r="I29" i="26"/>
  <c r="O28" i="26"/>
  <c r="I28" i="26" s="1"/>
  <c r="L28" i="26"/>
  <c r="M22" i="26" s="1"/>
  <c r="O27" i="26"/>
  <c r="L27" i="26"/>
  <c r="M27" i="26" s="1"/>
  <c r="I27" i="26"/>
  <c r="O26" i="26"/>
  <c r="I26" i="26" s="1"/>
  <c r="M26" i="26"/>
  <c r="L26" i="26"/>
  <c r="O25" i="26"/>
  <c r="I25" i="26" s="1"/>
  <c r="L25" i="26"/>
  <c r="M25" i="26" s="1"/>
  <c r="O24" i="26"/>
  <c r="I24" i="26" s="1"/>
  <c r="L24" i="26"/>
  <c r="O23" i="26"/>
  <c r="L23" i="26"/>
  <c r="M23" i="26" s="1"/>
  <c r="I23" i="26"/>
  <c r="O22" i="26"/>
  <c r="I22" i="26" s="1"/>
  <c r="L22" i="26"/>
  <c r="O21" i="26"/>
  <c r="L21" i="26"/>
  <c r="M21" i="26" s="1"/>
  <c r="K21" i="26" s="1"/>
  <c r="I21" i="26"/>
  <c r="O20" i="26"/>
  <c r="I20" i="26" s="1"/>
  <c r="L20" i="26"/>
  <c r="M20" i="26" s="1"/>
  <c r="O19" i="26"/>
  <c r="I19" i="26" s="1"/>
  <c r="L19" i="26"/>
  <c r="M24" i="26" s="1"/>
  <c r="O17" i="26"/>
  <c r="L17" i="26"/>
  <c r="M17" i="26" s="1"/>
  <c r="I17" i="26"/>
  <c r="O16" i="26"/>
  <c r="I16" i="26" s="1"/>
  <c r="L16" i="26"/>
  <c r="M16" i="26" s="1"/>
  <c r="O15" i="26"/>
  <c r="L15" i="26"/>
  <c r="M15" i="26" s="1"/>
  <c r="I15" i="26"/>
  <c r="O14" i="26"/>
  <c r="L14" i="26"/>
  <c r="I14" i="26"/>
  <c r="O13" i="26"/>
  <c r="I13" i="26" s="1"/>
  <c r="L13" i="26"/>
  <c r="M13" i="26" s="1"/>
  <c r="O12" i="26"/>
  <c r="L12" i="26"/>
  <c r="M12" i="26" s="1"/>
  <c r="I12" i="26"/>
  <c r="O11" i="26"/>
  <c r="I11" i="26" s="1"/>
  <c r="M11" i="26"/>
  <c r="L11" i="26"/>
  <c r="O10" i="26"/>
  <c r="I10" i="26" s="1"/>
  <c r="L10" i="26"/>
  <c r="M10" i="26" s="1"/>
  <c r="O9" i="26"/>
  <c r="I9" i="26" s="1"/>
  <c r="L9" i="26"/>
  <c r="M9" i="26" s="1"/>
  <c r="K9" i="26" s="1"/>
  <c r="O8" i="26"/>
  <c r="L8" i="26"/>
  <c r="M8" i="26" s="1"/>
  <c r="I8" i="26"/>
  <c r="O7" i="26"/>
  <c r="I7" i="26" s="1"/>
  <c r="M7" i="26"/>
  <c r="L7" i="26"/>
  <c r="O6" i="26"/>
  <c r="I6" i="26" s="1"/>
  <c r="L6" i="26"/>
  <c r="L5" i="26" s="1"/>
  <c r="E41" i="26" s="1"/>
  <c r="F1" i="26"/>
  <c r="D1" i="26"/>
  <c r="A1" i="26"/>
  <c r="O41" i="26" l="1"/>
  <c r="C48" i="26" s="1"/>
  <c r="K34" i="26"/>
  <c r="M22" i="27"/>
  <c r="E23" i="27" s="1"/>
  <c r="K25" i="26"/>
  <c r="I41" i="26"/>
  <c r="K16" i="26"/>
  <c r="K37" i="26"/>
  <c r="M32" i="26"/>
  <c r="M19" i="26"/>
  <c r="M28" i="26"/>
  <c r="M6" i="26"/>
  <c r="L31" i="26"/>
  <c r="E43" i="26" s="1"/>
  <c r="I43" i="26" s="1"/>
  <c r="M14" i="26"/>
  <c r="K13" i="26" s="1"/>
  <c r="M29" i="26"/>
  <c r="L18" i="26"/>
  <c r="E42" i="26" s="1"/>
  <c r="I42" i="26" s="1"/>
  <c r="M18" i="26" l="1"/>
  <c r="K19" i="26"/>
  <c r="K32" i="26"/>
  <c r="K31" i="26" s="1"/>
  <c r="M31" i="26"/>
  <c r="M5" i="26"/>
  <c r="K6" i="26"/>
  <c r="K5" i="26" s="1"/>
  <c r="K28" i="26"/>
  <c r="K18" i="26" l="1"/>
  <c r="E44" i="26" s="1"/>
</calcChain>
</file>

<file path=xl/comments1.xml><?xml version="1.0" encoding="utf-8"?>
<comments xmlns="http://schemas.openxmlformats.org/spreadsheetml/2006/main">
  <authors>
    <author>Chris</author>
    <author>Christine</author>
  </authors>
  <commentList>
    <comment ref="E21" authorId="0" shapeId="0">
      <text>
        <r>
          <rPr>
            <b/>
            <sz val="9"/>
            <color indexed="81"/>
            <rFont val="Tahoma"/>
            <family val="2"/>
          </rPr>
          <t>Chris:
Définition ergonomie: (Petit Larousse)</t>
        </r>
        <r>
          <rPr>
            <sz val="9"/>
            <color indexed="81"/>
            <rFont val="Tahoma"/>
            <family val="2"/>
          </rPr>
          <t xml:space="preserve">
Étude quantitative et qualitative du travail dans l'entreprise, visant à améliorer les conditions de travail et à accroître la productivité. (Le but de cette science est de tenter d'adapter le travail à l'homme en analysant notamment les différentes étapes du travail industriel, leur perception par celui qui exécute, la transmission de l'information et, de façon parallèle, l'apprentissage de l'homme qui doit s'adapter aux contraintes technologiques.)</t>
        </r>
      </text>
    </comment>
    <comment ref="E23" authorId="0" shapeId="0">
      <text>
        <r>
          <rPr>
            <b/>
            <sz val="9"/>
            <color indexed="81"/>
            <rFont val="Tahoma"/>
            <family val="2"/>
          </rPr>
          <t>Chris:
Définition Norme: (Petit larousse)</t>
        </r>
        <r>
          <rPr>
            <sz val="9"/>
            <color indexed="81"/>
            <rFont val="Tahoma"/>
            <family val="2"/>
          </rPr>
          <t xml:space="preserve">
Règle fixant les conditions de la réalisation d'une opération, de l'exécution d'un objet ou de l'élaboration d'un produit dont on veut unifier l'emploi ou assurer l'interchangeabilité. (Les travaux de normalisation internationale sont menés par l'Organisation internationale de normalisation [International Organization for Standardization], conventionnellement appelée ISO, qui publie des normes internationales destinées à harmoniser entre elles les normes nationales. Il existe aussi un Comité européen de normalisation [CEN]).</t>
        </r>
      </text>
    </comment>
    <comment ref="D32" authorId="1" shapeId="0">
      <text>
        <r>
          <rPr>
            <b/>
            <sz val="12"/>
            <color indexed="81"/>
            <rFont val="Tahoma"/>
            <family val="2"/>
          </rPr>
          <t>Efficacité énergétique globale:</t>
        </r>
        <r>
          <rPr>
            <sz val="9"/>
            <color indexed="81"/>
            <rFont val="Tahoma"/>
            <charset val="1"/>
          </rPr>
          <t xml:space="preserve">
</t>
        </r>
        <r>
          <rPr>
            <sz val="12"/>
            <color indexed="81"/>
            <rFont val="Tahoma"/>
            <family val="2"/>
          </rPr>
          <t>En économie, l’efficacité énergétique ou efficience énergétique désigne l'état de fonctionnement d'un système pour lequel la consommation d’énergie est minimisée pour un service rendu identique.</t>
        </r>
      </text>
    </comment>
  </commentList>
</comments>
</file>

<file path=xl/comments2.xml><?xml version="1.0" encoding="utf-8"?>
<comments xmlns="http://schemas.openxmlformats.org/spreadsheetml/2006/main">
  <authors>
    <author>Christine</author>
  </authors>
  <commentList>
    <comment ref="B5" authorId="0" shapeId="0">
      <text>
        <r>
          <rPr>
            <b/>
            <sz val="9"/>
            <color indexed="81"/>
            <rFont val="Tahoma"/>
            <family val="2"/>
          </rPr>
          <t>Christine:</t>
        </r>
        <r>
          <rPr>
            <sz val="9"/>
            <color indexed="81"/>
            <rFont val="Tahoma"/>
            <family val="2"/>
          </rPr>
          <t xml:space="preserve">
Le lien dirige vers la version 2018-2019 de la problématique.
Il faudra le remodeler à la sauce 2019-2020</t>
        </r>
      </text>
    </comment>
    <comment ref="D5" authorId="0" shapeId="0">
      <text>
        <r>
          <rPr>
            <b/>
            <sz val="9"/>
            <color indexed="81"/>
            <rFont val="Tahoma"/>
            <family val="2"/>
          </rPr>
          <t>Christine:</t>
        </r>
        <r>
          <rPr>
            <sz val="9"/>
            <color indexed="81"/>
            <rFont val="Tahoma"/>
            <family val="2"/>
          </rPr>
          <t xml:space="preserve">
</t>
        </r>
        <r>
          <rPr>
            <b/>
            <sz val="14"/>
            <color indexed="81"/>
            <rFont val="Tahoma"/>
            <family val="2"/>
          </rPr>
          <t>Objectifs de la séquence:</t>
        </r>
        <r>
          <rPr>
            <sz val="14"/>
            <color indexed="81"/>
            <rFont val="Tahoma"/>
            <family val="2"/>
          </rPr>
          <t xml:space="preserve">
- Définir le 2D de la filière,
-- I2D: Quels sont les paramètres influents ?
-- IT: Montrer comment l'on peut agir durant la conception</t>
        </r>
        <r>
          <rPr>
            <sz val="16"/>
            <color indexed="81"/>
            <rFont val="Tahoma"/>
            <family val="2"/>
          </rPr>
          <t xml:space="preserve">
</t>
        </r>
      </text>
    </comment>
    <comment ref="H5" authorId="0" shapeId="0">
      <text>
        <r>
          <rPr>
            <b/>
            <sz val="9"/>
            <color indexed="81"/>
            <rFont val="Tahoma"/>
            <family val="2"/>
          </rPr>
          <t>Christine:</t>
        </r>
        <r>
          <rPr>
            <sz val="9"/>
            <color indexed="81"/>
            <rFont val="Tahoma"/>
            <family val="2"/>
          </rPr>
          <t xml:space="preserve">
Présentation de la filière STI2D- Objectifs-Poursuites d'études
Présentation de l'APP
Constitution des groupes de travail - Incitation à utiliser le drive.
Démarrage de la situation déclenchante
Réflexion sur les différents axes de recherche</t>
        </r>
      </text>
    </comment>
    <comment ref="E6" authorId="0" shapeId="0">
      <text>
        <r>
          <rPr>
            <b/>
            <sz val="9"/>
            <color indexed="81"/>
            <rFont val="Tahoma"/>
            <family val="2"/>
          </rPr>
          <t>Christine:</t>
        </r>
        <r>
          <rPr>
            <sz val="9"/>
            <color indexed="81"/>
            <rFont val="Tahoma"/>
            <family val="2"/>
          </rPr>
          <t xml:space="preserve">
CO5.1. </t>
        </r>
        <r>
          <rPr>
            <b/>
            <sz val="9"/>
            <color indexed="81"/>
            <rFont val="Tahoma"/>
            <family val="2"/>
          </rPr>
          <t>S’impliquer</t>
        </r>
        <r>
          <rPr>
            <sz val="9"/>
            <color indexed="81"/>
            <rFont val="Tahoma"/>
            <family val="2"/>
          </rPr>
          <t xml:space="preserve"> dans une démarche de projet menée en groupe</t>
        </r>
      </text>
    </comment>
    <comment ref="H6" authorId="0" shapeId="0">
      <text>
        <r>
          <rPr>
            <b/>
            <sz val="9"/>
            <color indexed="81"/>
            <rFont val="Tahoma"/>
            <family val="2"/>
          </rPr>
          <t>Christine:</t>
        </r>
        <r>
          <rPr>
            <sz val="9"/>
            <color indexed="81"/>
            <rFont val="Tahoma"/>
            <family val="2"/>
          </rPr>
          <t xml:space="preserve">
Il s'agit là davantage de familiariser les jeunes au fonctionnement de l'APP que de transmettre des connaissances du programme. Les connaissances maniées sont donc d'ordre de la culture générale et portent sur les piliers économiques et sociaux du DD. Le pilier environnemental étant développé véritablement sur la séance suivante.</t>
        </r>
      </text>
    </comment>
    <comment ref="E7" authorId="0" shapeId="0">
      <text>
        <r>
          <rPr>
            <b/>
            <sz val="9"/>
            <color indexed="81"/>
            <rFont val="Tahoma"/>
            <family val="2"/>
          </rPr>
          <t>Christine:</t>
        </r>
        <r>
          <rPr>
            <sz val="9"/>
            <color indexed="81"/>
            <rFont val="Tahoma"/>
            <family val="2"/>
          </rPr>
          <t xml:space="preserve">
</t>
        </r>
        <r>
          <rPr>
            <b/>
            <sz val="9"/>
            <color indexed="81"/>
            <rFont val="Tahoma"/>
            <family val="2"/>
          </rPr>
          <t>CO4.1.</t>
        </r>
        <r>
          <rPr>
            <sz val="9"/>
            <color indexed="81"/>
            <rFont val="Tahoma"/>
            <family val="2"/>
          </rPr>
          <t xml:space="preserve"> </t>
        </r>
        <r>
          <rPr>
            <b/>
            <sz val="9"/>
            <color indexed="81"/>
            <rFont val="Tahoma"/>
            <family val="2"/>
          </rPr>
          <t>Décrire</t>
        </r>
        <r>
          <rPr>
            <sz val="9"/>
            <color indexed="81"/>
            <rFont val="Tahoma"/>
            <family val="2"/>
          </rPr>
          <t xml:space="preserve"> une idée, un principe, une solution, un projet en utilisant des outils de représentation adaptés</t>
        </r>
      </text>
    </comment>
    <comment ref="J7" authorId="0" shapeId="0">
      <text>
        <r>
          <rPr>
            <b/>
            <sz val="9"/>
            <color indexed="81"/>
            <rFont val="Tahoma"/>
            <family val="2"/>
          </rPr>
          <t>Christine:</t>
        </r>
        <r>
          <rPr>
            <sz val="9"/>
            <color indexed="81"/>
            <rFont val="Tahoma"/>
            <family val="2"/>
          </rPr>
          <t xml:space="preserve">
Réflexion sur la nécessité d'innover pour satisfaire les besoins des consommateurs et être compétitif.</t>
        </r>
      </text>
    </comment>
    <comment ref="K7" authorId="0" shapeId="0">
      <text>
        <r>
          <rPr>
            <b/>
            <sz val="9"/>
            <color indexed="81"/>
            <rFont val="Tahoma"/>
            <family val="2"/>
          </rPr>
          <t>Christine:</t>
        </r>
        <r>
          <rPr>
            <sz val="9"/>
            <color indexed="81"/>
            <rFont val="Tahoma"/>
            <family val="2"/>
          </rPr>
          <t xml:space="preserve">
</t>
        </r>
        <r>
          <rPr>
            <b/>
            <sz val="9"/>
            <color indexed="81"/>
            <rFont val="Tahoma"/>
            <family val="2"/>
          </rPr>
          <t>1.3.1.Paramètres de la compétitivité</t>
        </r>
        <r>
          <rPr>
            <sz val="9"/>
            <color indexed="81"/>
            <rFont val="Tahoma"/>
            <family val="2"/>
          </rPr>
          <t xml:space="preserve">
 Principe des labels de performance.
 Importance du service rendu (besoin réel et besoin induit).
 Innovation (de produit, de procédé, de marketing, de rupture).
 Recherche de solutions techniques (brevets) et créativité, stratégie de propriété industrielle (protection du nom, du design et de l’aspect technique), enjeux de la normalisation.
 Ergonomie : notion de confort, d’efficacité, de sécurité dans les relations homme – produit, homme – système.</t>
        </r>
      </text>
    </comment>
    <comment ref="L7" authorId="0" shapeId="0">
      <text>
        <r>
          <rPr>
            <b/>
            <sz val="9"/>
            <color indexed="81"/>
            <rFont val="Tahoma"/>
            <family val="2"/>
          </rPr>
          <t>Christine:</t>
        </r>
        <r>
          <rPr>
            <sz val="9"/>
            <color indexed="81"/>
            <rFont val="Tahoma"/>
            <family val="2"/>
          </rPr>
          <t xml:space="preserve">
</t>
        </r>
        <r>
          <rPr>
            <b/>
            <sz val="9"/>
            <color indexed="81"/>
            <rFont val="Tahoma"/>
            <family val="2"/>
          </rPr>
          <t>CO2.2.</t>
        </r>
        <r>
          <rPr>
            <sz val="9"/>
            <color indexed="81"/>
            <rFont val="Tahoma"/>
            <family val="2"/>
          </rPr>
          <t xml:space="preserve"> Évaluer la compétitivité d’un produit d’un point de vue technique et économique</t>
        </r>
      </text>
    </comment>
    <comment ref="E8" authorId="0" shapeId="0">
      <text>
        <r>
          <rPr>
            <b/>
            <sz val="9"/>
            <color indexed="81"/>
            <rFont val="Tahoma"/>
            <family val="2"/>
          </rPr>
          <t>Christine:</t>
        </r>
        <r>
          <rPr>
            <sz val="9"/>
            <color indexed="81"/>
            <rFont val="Tahoma"/>
            <family val="2"/>
          </rPr>
          <t xml:space="preserve">
</t>
        </r>
        <r>
          <rPr>
            <b/>
            <sz val="9"/>
            <color indexed="81"/>
            <rFont val="Tahoma"/>
            <family val="2"/>
          </rPr>
          <t>CO1.1.</t>
        </r>
        <r>
          <rPr>
            <sz val="9"/>
            <color indexed="81"/>
            <rFont val="Tahoma"/>
            <family val="2"/>
          </rPr>
          <t xml:space="preserve"> </t>
        </r>
        <r>
          <rPr>
            <b/>
            <sz val="9"/>
            <color indexed="81"/>
            <rFont val="Tahoma"/>
            <family val="2"/>
          </rPr>
          <t>Justifier</t>
        </r>
        <r>
          <rPr>
            <sz val="9"/>
            <color indexed="81"/>
            <rFont val="Tahoma"/>
            <family val="2"/>
          </rPr>
          <t xml:space="preserve"> les choix des structures matérielles et/ou logicielles d’un produit, identifier les flux mis en oeuvre dans une approche de développement durable</t>
        </r>
      </text>
    </comment>
    <comment ref="G8" authorId="0" shapeId="0">
      <text>
        <r>
          <rPr>
            <b/>
            <sz val="9"/>
            <color indexed="81"/>
            <rFont val="Tahoma"/>
            <family val="2"/>
          </rPr>
          <t>Christine:</t>
        </r>
        <r>
          <rPr>
            <sz val="9"/>
            <color indexed="81"/>
            <rFont val="Tahoma"/>
            <family val="2"/>
          </rPr>
          <t xml:space="preserve">
</t>
        </r>
        <r>
          <rPr>
            <b/>
            <sz val="9"/>
            <color indexed="81"/>
            <rFont val="Tahoma"/>
            <family val="2"/>
          </rPr>
          <t>1.5.2. Mise à disposition des ressources</t>
        </r>
        <r>
          <rPr>
            <sz val="9"/>
            <color indexed="81"/>
            <rFont val="Tahoma"/>
            <family val="2"/>
          </rPr>
          <t xml:space="preserve">
 Coûts relatifs, disponibilité, impacts environnementaux des matériaux.
 Enjeux énergétiques mondiaux : extraction et transport, production centralisée, production locale</t>
        </r>
      </text>
    </comment>
    <comment ref="H8" authorId="0" shapeId="0">
      <text>
        <r>
          <rPr>
            <b/>
            <sz val="9"/>
            <color indexed="81"/>
            <rFont val="Tahoma"/>
            <family val="2"/>
          </rPr>
          <t>Christine:</t>
        </r>
        <r>
          <rPr>
            <sz val="9"/>
            <color indexed="81"/>
            <rFont val="Tahoma"/>
            <family val="2"/>
          </rPr>
          <t xml:space="preserve">
Introduction aux notions d'impacts environnementaux, de cycle de vie environnemental. 
Comparaison d'impacts environnementaux de différents matériaux composant un smartphone avec CES Edupack
</t>
        </r>
      </text>
    </comment>
    <comment ref="G9" authorId="0" shapeId="0">
      <text>
        <r>
          <rPr>
            <b/>
            <sz val="9"/>
            <color indexed="81"/>
            <rFont val="Tahoma"/>
            <family val="2"/>
          </rPr>
          <t>Christine:</t>
        </r>
        <r>
          <rPr>
            <sz val="9"/>
            <color indexed="81"/>
            <rFont val="Tahoma"/>
            <family val="2"/>
          </rPr>
          <t xml:space="preserve">
</t>
        </r>
        <r>
          <rPr>
            <b/>
            <sz val="9"/>
            <color indexed="81"/>
            <rFont val="Tahoma"/>
            <family val="2"/>
          </rPr>
          <t>1.5.3. Utilisation raisonnée des ressources</t>
        </r>
        <r>
          <rPr>
            <sz val="9"/>
            <color indexed="81"/>
            <rFont val="Tahoma"/>
            <family val="2"/>
          </rPr>
          <t xml:space="preserve">
 </t>
        </r>
        <r>
          <rPr>
            <strike/>
            <sz val="9"/>
            <color indexed="81"/>
            <rFont val="Tahoma"/>
            <family val="2"/>
          </rPr>
          <t>Propriétés physico-chimiques, mécaniques et thermiques des matériaux.</t>
        </r>
        <r>
          <rPr>
            <sz val="9"/>
            <color indexed="81"/>
            <rFont val="Tahoma"/>
            <family val="2"/>
          </rPr>
          <t xml:space="preserve">
 Impacts environnementaux associés au cycle de vie du produit :
  - conception (optimisation des masses et des assemblages) ;
  - contraintes d’industrialisation, de réalisation, d’utilisation (minimisation et valorisation des pertes et des rejets) et de fin de vie.
 </t>
        </r>
        <r>
          <rPr>
            <strike/>
            <sz val="9"/>
            <color indexed="81"/>
            <rFont val="Tahoma"/>
            <family val="2"/>
          </rPr>
          <t>Efficacité énergétique d’un produit.</t>
        </r>
      </text>
    </comment>
    <comment ref="H9" authorId="0" shapeId="0">
      <text>
        <r>
          <rPr>
            <b/>
            <sz val="9"/>
            <color indexed="81"/>
            <rFont val="Tahoma"/>
            <family val="2"/>
          </rPr>
          <t>Christine:</t>
        </r>
        <r>
          <rPr>
            <sz val="9"/>
            <color indexed="81"/>
            <rFont val="Tahoma"/>
            <family val="2"/>
          </rPr>
          <t xml:space="preserve">
</t>
        </r>
        <r>
          <rPr>
            <b/>
            <sz val="9"/>
            <color indexed="81"/>
            <rFont val="Tahoma"/>
            <family val="2"/>
          </rPr>
          <t>Etude de cas:</t>
        </r>
        <r>
          <rPr>
            <sz val="9"/>
            <color indexed="81"/>
            <rFont val="Tahoma"/>
            <family val="2"/>
          </rPr>
          <t xml:space="preserve">
Comparaison de l'ACV d'un téléphone vieille génération et d'un smartphone</t>
        </r>
      </text>
    </comment>
    <comment ref="E10" authorId="0" shapeId="0">
      <text>
        <r>
          <rPr>
            <b/>
            <sz val="9"/>
            <color indexed="81"/>
            <rFont val="Tahoma"/>
            <family val="2"/>
          </rPr>
          <t>Christine:</t>
        </r>
        <r>
          <rPr>
            <sz val="9"/>
            <color indexed="81"/>
            <rFont val="Tahoma"/>
            <family val="2"/>
          </rPr>
          <t xml:space="preserve">
</t>
        </r>
        <r>
          <rPr>
            <b/>
            <sz val="9"/>
            <color indexed="81"/>
            <rFont val="Tahoma"/>
            <family val="2"/>
          </rPr>
          <t>CO1.3.Justifie</t>
        </r>
        <r>
          <rPr>
            <sz val="9"/>
            <color indexed="81"/>
            <rFont val="Tahoma"/>
            <family val="2"/>
          </rPr>
          <t>r les solutions constructives d’un produit au regard des performances environnementales et estimer leur impact sur l’efficacité globale</t>
        </r>
      </text>
    </comment>
    <comment ref="G10" authorId="0" shapeId="0">
      <text>
        <r>
          <rPr>
            <b/>
            <sz val="9"/>
            <color indexed="81"/>
            <rFont val="Tahoma"/>
            <family val="2"/>
          </rPr>
          <t>Christine:</t>
        </r>
        <r>
          <rPr>
            <sz val="9"/>
            <color indexed="81"/>
            <rFont val="Tahoma"/>
            <family val="2"/>
          </rPr>
          <t xml:space="preserve">
6.2. Expérimentations et essais
 </t>
        </r>
        <r>
          <rPr>
            <strike/>
            <sz val="9"/>
            <color indexed="81"/>
            <rFont val="Tahoma"/>
            <family val="2"/>
          </rPr>
          <t>Protocole d’essai.
 Sécurité de mise en oeuvre.</t>
        </r>
        <r>
          <rPr>
            <sz val="9"/>
            <color indexed="81"/>
            <rFont val="Tahoma"/>
            <family val="2"/>
          </rPr>
          <t xml:space="preserve">
 Expérimentation sur les matériaux et sur les structures.
 </t>
        </r>
        <r>
          <rPr>
            <strike/>
            <sz val="9"/>
            <color indexed="81"/>
            <rFont val="Tahoma"/>
            <family val="2"/>
          </rPr>
          <t>Expérimentations de constituants de la chaîne de puissance.</t>
        </r>
        <r>
          <rPr>
            <sz val="9"/>
            <color indexed="81"/>
            <rFont val="Tahoma"/>
            <family val="2"/>
          </rPr>
          <t xml:space="preserve">
 Expérimentations de constituants de la chaîne d’information.
</t>
        </r>
      </text>
    </comment>
    <comment ref="H10" authorId="0" shapeId="0">
      <text>
        <r>
          <rPr>
            <b/>
            <sz val="9"/>
            <color indexed="81"/>
            <rFont val="Tahoma"/>
            <family val="2"/>
          </rPr>
          <t>Christine:</t>
        </r>
        <r>
          <rPr>
            <sz val="9"/>
            <color indexed="81"/>
            <rFont val="Tahoma"/>
            <family val="2"/>
          </rPr>
          <t xml:space="preserve">
Démontage, reconnaissance des composants, des matériaux, des modes d'assemblage. Comparaison des différentes technologies ou générations. Pesée des matériaux en vue du calcul du bilan carbone</t>
        </r>
      </text>
    </comment>
    <comment ref="J10" authorId="0" shapeId="0">
      <text>
        <r>
          <rPr>
            <b/>
            <sz val="9"/>
            <color indexed="81"/>
            <rFont val="Tahoma"/>
            <family val="2"/>
          </rPr>
          <t>Christine:</t>
        </r>
        <r>
          <rPr>
            <sz val="9"/>
            <color indexed="81"/>
            <rFont val="Tahoma"/>
            <family val="2"/>
          </rPr>
          <t xml:space="preserve">
Chaque équipe calcule le bilan carbone du téléphone démonté</t>
        </r>
      </text>
    </comment>
    <comment ref="K10" authorId="0" shapeId="0">
      <text>
        <r>
          <rPr>
            <b/>
            <sz val="9"/>
            <color indexed="81"/>
            <rFont val="Tahoma"/>
            <family val="2"/>
          </rPr>
          <t>Christine:</t>
        </r>
        <r>
          <rPr>
            <sz val="9"/>
            <color indexed="81"/>
            <rFont val="Tahoma"/>
            <family val="2"/>
          </rPr>
          <t xml:space="preserve">
</t>
        </r>
        <r>
          <rPr>
            <b/>
            <sz val="9"/>
            <color indexed="81"/>
            <rFont val="Tahoma"/>
            <family val="2"/>
          </rPr>
          <t>4.2.2. Choix des matériaux</t>
        </r>
        <r>
          <rPr>
            <sz val="9"/>
            <color indexed="81"/>
            <rFont val="Tahoma"/>
            <family val="2"/>
          </rPr>
          <t xml:space="preserve">
 Caractéristiques des matériaux naturels et artificiels.
 Critères et principes de choix des matériaux, méthodes structurées d’optimisation d’un choix, critères environnementaux.</t>
        </r>
      </text>
    </comment>
    <comment ref="L10" authorId="0" shapeId="0">
      <text>
        <r>
          <rPr>
            <b/>
            <sz val="9"/>
            <color indexed="81"/>
            <rFont val="Tahoma"/>
            <family val="2"/>
          </rPr>
          <t>Christine:</t>
        </r>
        <r>
          <rPr>
            <sz val="9"/>
            <color indexed="81"/>
            <rFont val="Tahoma"/>
            <family val="2"/>
          </rPr>
          <t xml:space="preserve">
</t>
        </r>
        <r>
          <rPr>
            <b/>
            <sz val="9"/>
            <color indexed="81"/>
            <rFont val="Tahoma"/>
            <family val="2"/>
          </rPr>
          <t>CO1.1.</t>
        </r>
        <r>
          <rPr>
            <sz val="9"/>
            <color indexed="81"/>
            <rFont val="Tahoma"/>
            <family val="2"/>
          </rPr>
          <t xml:space="preserve"> </t>
        </r>
        <r>
          <rPr>
            <b/>
            <sz val="9"/>
            <color indexed="81"/>
            <rFont val="Tahoma"/>
            <family val="2"/>
          </rPr>
          <t>Justifier</t>
        </r>
        <r>
          <rPr>
            <sz val="9"/>
            <color indexed="81"/>
            <rFont val="Tahoma"/>
            <family val="2"/>
          </rPr>
          <t xml:space="preserve"> les choix des structures matérielles et/ou logicielles d’un produit, identifier les flux mis en oeuvre dans une approche de développement durable</t>
        </r>
      </text>
    </comment>
    <comment ref="E11" authorId="0" shapeId="0">
      <text>
        <r>
          <rPr>
            <b/>
            <sz val="9"/>
            <color indexed="81"/>
            <rFont val="Tahoma"/>
            <family val="2"/>
          </rPr>
          <t>Christine:</t>
        </r>
        <r>
          <rPr>
            <sz val="9"/>
            <color indexed="81"/>
            <rFont val="Tahoma"/>
            <family val="2"/>
          </rPr>
          <t xml:space="preserve">
</t>
        </r>
        <r>
          <rPr>
            <b/>
            <sz val="9"/>
            <color indexed="81"/>
            <rFont val="Tahoma"/>
            <family val="2"/>
          </rPr>
          <t>CO4.1.</t>
        </r>
        <r>
          <rPr>
            <sz val="9"/>
            <color indexed="81"/>
            <rFont val="Tahoma"/>
            <family val="2"/>
          </rPr>
          <t xml:space="preserve"> </t>
        </r>
        <r>
          <rPr>
            <b/>
            <sz val="9"/>
            <color indexed="81"/>
            <rFont val="Tahoma"/>
            <family val="2"/>
          </rPr>
          <t>Décrire</t>
        </r>
        <r>
          <rPr>
            <sz val="9"/>
            <color indexed="81"/>
            <rFont val="Tahoma"/>
            <family val="2"/>
          </rPr>
          <t xml:space="preserve"> une idée, un principe, une solution, un projet en utilisant des outils de représentation adaptés</t>
        </r>
      </text>
    </comment>
    <comment ref="E12" authorId="0" shapeId="0">
      <text>
        <r>
          <rPr>
            <b/>
            <sz val="9"/>
            <color indexed="81"/>
            <rFont val="Tahoma"/>
            <family val="2"/>
          </rPr>
          <t>Christine:</t>
        </r>
        <r>
          <rPr>
            <sz val="9"/>
            <color indexed="81"/>
            <rFont val="Tahoma"/>
            <family val="2"/>
          </rPr>
          <t xml:space="preserve">
</t>
        </r>
        <r>
          <rPr>
            <b/>
            <sz val="9"/>
            <color indexed="81"/>
            <rFont val="Tahoma"/>
            <family val="2"/>
          </rPr>
          <t>CO3.1. Identifier et caractériser</t>
        </r>
        <r>
          <rPr>
            <sz val="9"/>
            <color indexed="81"/>
            <rFont val="Tahoma"/>
            <family val="2"/>
          </rPr>
          <t xml:space="preserve"> les fonctions et les constituants d’un produit ainsi que ses entrées/sorties</t>
        </r>
      </text>
    </comment>
    <comment ref="G12" authorId="0" shapeId="0">
      <text>
        <r>
          <rPr>
            <b/>
            <sz val="9"/>
            <color indexed="81"/>
            <rFont val="Tahoma"/>
            <family val="2"/>
          </rPr>
          <t>Christine:</t>
        </r>
        <r>
          <rPr>
            <sz val="9"/>
            <color indexed="81"/>
            <rFont val="Tahoma"/>
            <family val="2"/>
          </rPr>
          <t xml:space="preserve">
</t>
        </r>
        <r>
          <rPr>
            <b/>
            <sz val="9"/>
            <color indexed="81"/>
            <rFont val="Tahoma"/>
            <family val="2"/>
          </rPr>
          <t>2.4.1 Typologie des chaînes d’information</t>
        </r>
        <r>
          <rPr>
            <sz val="9"/>
            <color indexed="81"/>
            <rFont val="Tahoma"/>
            <family val="2"/>
          </rPr>
          <t xml:space="preserve">
 Notion de chaîne d’information.
 Principales fonctions relatives à la chaîne d’information : acquérir, traiter, communiquer.
 Caractérisation des fonctions.
 Représentation graphique d’une chaîne d’information.
</t>
        </r>
        <r>
          <rPr>
            <b/>
            <sz val="9"/>
            <color indexed="81"/>
            <rFont val="Tahoma"/>
            <family val="2"/>
          </rPr>
          <t>2.4.2 Acquisition et restitution de l’information</t>
        </r>
        <r>
          <rPr>
            <sz val="9"/>
            <color indexed="81"/>
            <rFont val="Tahoma"/>
            <family val="2"/>
          </rPr>
          <t xml:space="preserve">
 Acquisition d’une grandeur physique (principe, démarches et méthodes, notions requises).
 </t>
        </r>
        <r>
          <rPr>
            <strike/>
            <sz val="9"/>
            <color indexed="81"/>
            <rFont val="Tahoma"/>
            <family val="2"/>
          </rPr>
          <t>Conditionnement d’une grandeur électrique (mise en forme, amplification, filtrage).</t>
        </r>
        <r>
          <rPr>
            <sz val="9"/>
            <color indexed="81"/>
            <rFont val="Tahoma"/>
            <family val="2"/>
          </rPr>
          <t xml:space="preserve">
 Conversion Analogique/Numérique (CAN).
</t>
        </r>
        <r>
          <rPr>
            <b/>
            <sz val="9"/>
            <color indexed="81"/>
            <rFont val="Tahoma"/>
            <family val="2"/>
          </rPr>
          <t>2.4.3 Codage et traitement de l’information</t>
        </r>
        <r>
          <rPr>
            <sz val="9"/>
            <color indexed="81"/>
            <rFont val="Tahoma"/>
            <family val="2"/>
          </rPr>
          <t xml:space="preserve">
 Encodage de l’information : binaire, hexadécimal, ASCII.
</t>
        </r>
        <r>
          <rPr>
            <strike/>
            <sz val="9"/>
            <color indexed="81"/>
            <rFont val="Tahoma"/>
            <family val="2"/>
          </rPr>
          <t xml:space="preserve"> Algorithmique.</t>
        </r>
        <r>
          <rPr>
            <sz val="9"/>
            <color indexed="81"/>
            <rFont val="Tahoma"/>
            <family val="2"/>
          </rPr>
          <t xml:space="preserve">
 Traitement numérique.</t>
        </r>
      </text>
    </comment>
    <comment ref="H12" authorId="0" shapeId="0">
      <text>
        <r>
          <rPr>
            <b/>
            <sz val="9"/>
            <color indexed="81"/>
            <rFont val="Tahoma"/>
            <family val="2"/>
          </rPr>
          <t>Christine:</t>
        </r>
        <r>
          <rPr>
            <sz val="9"/>
            <color indexed="81"/>
            <rFont val="Tahoma"/>
            <family val="2"/>
          </rPr>
          <t xml:space="preserve">
Notion de binaire
Chaîne d'information
Nature des signaux d'entrées et sorties</t>
        </r>
      </text>
    </comment>
    <comment ref="E13" authorId="0" shapeId="0">
      <text>
        <r>
          <rPr>
            <b/>
            <sz val="9"/>
            <color indexed="81"/>
            <rFont val="Tahoma"/>
            <family val="2"/>
          </rPr>
          <t>Christine:</t>
        </r>
        <r>
          <rPr>
            <sz val="9"/>
            <color indexed="81"/>
            <rFont val="Tahoma"/>
            <family val="2"/>
          </rPr>
          <t xml:space="preserve">
</t>
        </r>
        <r>
          <rPr>
            <b/>
            <sz val="9"/>
            <color indexed="81"/>
            <rFont val="Tahoma"/>
            <family val="2"/>
          </rPr>
          <t>CO4.2. Décrire</t>
        </r>
        <r>
          <rPr>
            <sz val="9"/>
            <color indexed="81"/>
            <rFont val="Tahoma"/>
            <family val="2"/>
          </rPr>
          <t xml:space="preserve"> le fonctionnement et/ou l’exploitation d’un système en utilisant l'outil de description le plus pertinent</t>
        </r>
      </text>
    </comment>
    <comment ref="H13" authorId="0" shapeId="0">
      <text>
        <r>
          <rPr>
            <b/>
            <sz val="9"/>
            <color indexed="81"/>
            <rFont val="Tahoma"/>
            <family val="2"/>
          </rPr>
          <t>Christine:</t>
        </r>
        <r>
          <rPr>
            <sz val="9"/>
            <color indexed="81"/>
            <rFont val="Tahoma"/>
            <family val="2"/>
          </rPr>
          <t xml:space="preserve">
Exemple de codage sur une image Bitmap, puis explications sur le traitement d'une image par le téléphone</t>
        </r>
      </text>
    </comment>
    <comment ref="J13" authorId="0" shapeId="0">
      <text>
        <r>
          <rPr>
            <b/>
            <sz val="9"/>
            <color indexed="81"/>
            <rFont val="Tahoma"/>
            <family val="2"/>
          </rPr>
          <t>Christine:</t>
        </r>
        <r>
          <rPr>
            <sz val="9"/>
            <color indexed="81"/>
            <rFont val="Tahoma"/>
            <family val="2"/>
          </rPr>
          <t xml:space="preserve">
Réflexion sur les fonctionnalités du smartphone et sur les appareils dédiés qu'il remplace.
Tri croisé des différentes fonctionnalités.
Comparatif entre le poids des fonctions et leur impact environnemental.
Comparatif entre les impacts d'un smartphone vis à vis de tous les appareils dédiés qu'il remplace.</t>
        </r>
      </text>
    </comment>
    <comment ref="K13" authorId="0" shapeId="0">
      <text>
        <r>
          <rPr>
            <b/>
            <sz val="9"/>
            <color indexed="81"/>
            <rFont val="Tahoma"/>
            <family val="2"/>
          </rPr>
          <t>Christine:</t>
        </r>
        <r>
          <rPr>
            <sz val="9"/>
            <color indexed="81"/>
            <rFont val="Tahoma"/>
            <family val="2"/>
          </rPr>
          <t xml:space="preserve">
</t>
        </r>
        <r>
          <rPr>
            <b/>
            <sz val="9"/>
            <color indexed="81"/>
            <rFont val="Tahoma"/>
            <family val="2"/>
          </rPr>
          <t>1.1.2. Communication technique</t>
        </r>
        <r>
          <rPr>
            <sz val="9"/>
            <color indexed="81"/>
            <rFont val="Tahoma"/>
            <family val="2"/>
          </rPr>
          <t xml:space="preserve">
 Cartes mentales, représentations numériques, diagrammes SysML pertinents, prototype et maquette, croquis et schémas non normalisés, organigrammes.
</t>
        </r>
        <r>
          <rPr>
            <b/>
            <sz val="9"/>
            <color indexed="81"/>
            <rFont val="Tahoma"/>
            <family val="2"/>
          </rPr>
          <t>1.1.3. Approche design et architecturale des produits</t>
        </r>
        <r>
          <rPr>
            <sz val="9"/>
            <color indexed="81"/>
            <rFont val="Tahoma"/>
            <family val="2"/>
          </rPr>
          <t xml:space="preserve">
</t>
        </r>
        <r>
          <rPr>
            <strike/>
            <sz val="9"/>
            <color indexed="81"/>
            <rFont val="Tahoma"/>
            <family val="2"/>
          </rPr>
          <t> Évolution historique et culturelle des formes. Relations entre objet fonctionnel et art contemporain lié à une époque.</t>
        </r>
        <r>
          <rPr>
            <sz val="9"/>
            <color indexed="81"/>
            <rFont val="Tahoma"/>
            <family val="2"/>
          </rPr>
          <t xml:space="preserve">
 Le contexte : enjeux culturels, écologiques, économiques, technologiques. Inscription et statut de la production dans le temps.
 Relations et interactions avec d’autres productions : environnement naturel et sociétal, segments commerciaux et cibles de vente, supports et espaces de diffusion.
 La fonction services rendus, relations à l’usager, aux modes de vie. Les expériences utilisateurs.
 Besoins et usages, fonctions utilitaires et/ou symboliques en relation avec les formes. Design d’interaction et ergonomie.
</t>
        </r>
        <r>
          <rPr>
            <strike/>
            <sz val="9"/>
            <color indexed="81"/>
            <rFont val="Tahoma"/>
            <family val="2"/>
          </rPr>
          <t xml:space="preserve"> Typologie des constructions, techniques, périodes et styles des projets.
  Identification des différents types de constructions.
</t>
        </r>
        <r>
          <rPr>
            <b/>
            <sz val="9"/>
            <color indexed="81"/>
            <rFont val="Tahoma"/>
            <family val="2"/>
          </rPr>
          <t>1.3.2. Compromis complexité-efficacité-coût</t>
        </r>
        <r>
          <rPr>
            <sz val="9"/>
            <color indexed="81"/>
            <rFont val="Tahoma"/>
            <family val="2"/>
          </rPr>
          <t xml:space="preserve">
 Relation Fonction/Coût/Besoin.
 Relation Fonction/Coût/Réalisation.
 Relation Fonction/Impact environnemental.</t>
        </r>
      </text>
    </comment>
    <comment ref="L13" authorId="0" shapeId="0">
      <text>
        <r>
          <rPr>
            <b/>
            <sz val="9"/>
            <color indexed="81"/>
            <rFont val="Tahoma"/>
            <family val="2"/>
          </rPr>
          <t>Christine:</t>
        </r>
        <r>
          <rPr>
            <sz val="9"/>
            <color indexed="81"/>
            <rFont val="Tahoma"/>
            <family val="2"/>
          </rPr>
          <t xml:space="preserve">
</t>
        </r>
        <r>
          <rPr>
            <b/>
            <sz val="9"/>
            <color indexed="81"/>
            <rFont val="Tahoma"/>
            <family val="2"/>
          </rPr>
          <t>CO1.3.Justifie</t>
        </r>
        <r>
          <rPr>
            <sz val="9"/>
            <color indexed="81"/>
            <rFont val="Tahoma"/>
            <family val="2"/>
          </rPr>
          <t xml:space="preserve">r les solutions constructives d’un produit au regard des performances environnementales et estimer leur impact sur l’efficacité globale
</t>
        </r>
        <r>
          <rPr>
            <b/>
            <sz val="9"/>
            <color indexed="81"/>
            <rFont val="Tahoma"/>
            <family val="2"/>
          </rPr>
          <t>CO2.2. Évaluer</t>
        </r>
        <r>
          <rPr>
            <sz val="9"/>
            <color indexed="81"/>
            <rFont val="Tahoma"/>
            <family val="2"/>
          </rPr>
          <t xml:space="preserve"> la compétitivité d’un produit d’un point de vue technique et économique</t>
        </r>
      </text>
    </comment>
    <comment ref="C14" authorId="0" shapeId="0">
      <text>
        <r>
          <rPr>
            <sz val="9"/>
            <color indexed="81"/>
            <rFont val="Tahoma"/>
            <family val="2"/>
          </rPr>
          <t xml:space="preserve">Ce lien renvoie à des anciens TP qu'il faudra arranger à la sauce STI2D nouvelle moûture
</t>
        </r>
      </text>
    </comment>
    <comment ref="D14" authorId="0" shapeId="0">
      <text>
        <r>
          <rPr>
            <b/>
            <sz val="12"/>
            <color indexed="81"/>
            <rFont val="Tahoma"/>
            <family val="2"/>
          </rPr>
          <t>Objectifs de la séquence I2D:</t>
        </r>
        <r>
          <rPr>
            <sz val="12"/>
            <color indexed="81"/>
            <rFont val="Tahoma"/>
            <family val="2"/>
          </rPr>
          <t xml:space="preserve">
- Décortiquer l'architecture d'un système (M.E.I.), Identifier les composants
- Comprendre le lien entre les différentes formes d'énergie
- Voir comment coder une information simple et la communiquer</t>
        </r>
      </text>
    </comment>
    <comment ref="E14" authorId="0" shapeId="0">
      <text>
        <r>
          <rPr>
            <b/>
            <sz val="9"/>
            <color indexed="81"/>
            <rFont val="Tahoma"/>
            <family val="2"/>
          </rPr>
          <t>CO4.2. Décrire</t>
        </r>
        <r>
          <rPr>
            <sz val="9"/>
            <color indexed="81"/>
            <rFont val="Tahoma"/>
            <family val="2"/>
          </rPr>
          <t xml:space="preserve"> le fonctionnement et/ou l’exploitation d’un système en utilisant l'outil de description le plus pertinent
</t>
        </r>
        <r>
          <rPr>
            <b/>
            <sz val="9"/>
            <color indexed="81"/>
            <rFont val="Tahoma"/>
            <family val="2"/>
          </rPr>
          <t>CO3.2. Identifier et caractérise</t>
        </r>
        <r>
          <rPr>
            <sz val="9"/>
            <color indexed="81"/>
            <rFont val="Tahoma"/>
            <family val="2"/>
          </rPr>
          <t>r l’agencement matériel et/ou logiciel d’un produit</t>
        </r>
      </text>
    </comment>
    <comment ref="G14" authorId="0" shapeId="0">
      <text>
        <r>
          <rPr>
            <b/>
            <sz val="9"/>
            <color indexed="81"/>
            <rFont val="Tahoma"/>
            <family val="2"/>
          </rPr>
          <t>Christine:</t>
        </r>
        <r>
          <rPr>
            <sz val="9"/>
            <color indexed="81"/>
            <rFont val="Tahoma"/>
            <family val="2"/>
          </rPr>
          <t xml:space="preserve">
</t>
        </r>
        <r>
          <rPr>
            <b/>
            <sz val="9"/>
            <color indexed="81"/>
            <rFont val="Tahoma"/>
            <family val="2"/>
          </rPr>
          <t>2.3.1 Typologie des chaînes de puissance</t>
        </r>
        <r>
          <rPr>
            <sz val="9"/>
            <color indexed="81"/>
            <rFont val="Tahoma"/>
            <family val="2"/>
          </rPr>
          <t xml:space="preserve">
 Notion de chaîne de puissance.
 Principales fonctions relatives à la chaîne de puissance :
 captation d’énergie ;
 stockage, transport, distribution ;
 conversion, transformation ;
 modulation, adaptation, transmission.
 Caractérisation des fonctions.
 Représentation graphique d’une chaîne de puissance.
</t>
        </r>
        <r>
          <rPr>
            <b/>
            <sz val="9"/>
            <color indexed="81"/>
            <rFont val="Tahoma"/>
            <family val="2"/>
          </rPr>
          <t>2.3.6 Transmission de puissance</t>
        </r>
        <r>
          <rPr>
            <sz val="9"/>
            <color indexed="81"/>
            <rFont val="Tahoma"/>
            <family val="2"/>
          </rPr>
          <t xml:space="preserve">
 Représentation plane et spatiale des liaisons élémentaires parfaites.
 Classes d’équivalences cinématiques, graphe de liaison.
 Schéma cinématique, schéma cinématique minimal.</t>
        </r>
      </text>
    </comment>
    <comment ref="H14" authorId="0" shapeId="0">
      <text>
        <r>
          <rPr>
            <sz val="9"/>
            <color indexed="81"/>
            <rFont val="Tahoma"/>
            <family val="2"/>
          </rPr>
          <t>Maquette 3D
Schéma cinématique
Tests réels
Le lien renvoie vers des  documents à arranger pour une version ST</t>
        </r>
        <r>
          <rPr>
            <u/>
            <sz val="9"/>
            <color indexed="81"/>
            <rFont val="Tahoma"/>
            <family val="2"/>
          </rPr>
          <t>I2D</t>
        </r>
        <r>
          <rPr>
            <sz val="9"/>
            <color indexed="81"/>
            <rFont val="Tahoma"/>
            <family val="2"/>
          </rPr>
          <t xml:space="preserve">
</t>
        </r>
      </text>
    </comment>
    <comment ref="N14" authorId="0" shapeId="0">
      <text>
        <r>
          <rPr>
            <b/>
            <sz val="12"/>
            <color indexed="81"/>
            <rFont val="Tahoma"/>
            <family val="2"/>
          </rPr>
          <t>Objectifs de la séquence IT:</t>
        </r>
        <r>
          <rPr>
            <sz val="12"/>
            <color indexed="81"/>
            <rFont val="Tahoma"/>
            <family val="2"/>
          </rPr>
          <t xml:space="preserve">
Commencer à mener un projet:
1. Montrer l'importance de bien définir le cahier des charges
2. Montrer comment faire des choix de solutions
3. Faire réaliser un petit prototype</t>
        </r>
      </text>
    </comment>
    <comment ref="E15" authorId="0" shapeId="0">
      <text>
        <r>
          <rPr>
            <b/>
            <sz val="9"/>
            <color indexed="81"/>
            <rFont val="Tahoma"/>
            <family val="2"/>
          </rPr>
          <t>CO3.1. Identifier et caractériser</t>
        </r>
        <r>
          <rPr>
            <sz val="9"/>
            <color indexed="81"/>
            <rFont val="Tahoma"/>
            <family val="2"/>
          </rPr>
          <t xml:space="preserve"> les fonctions et les constituants d’un produit ainsi que ses entrées/sorties</t>
        </r>
      </text>
    </comment>
    <comment ref="G15" authorId="0" shapeId="0">
      <text>
        <r>
          <rPr>
            <b/>
            <sz val="9"/>
            <color indexed="81"/>
            <rFont val="Tahoma"/>
            <family val="2"/>
          </rPr>
          <t>Christine:</t>
        </r>
        <r>
          <rPr>
            <sz val="9"/>
            <color indexed="81"/>
            <rFont val="Tahoma"/>
            <family val="2"/>
          </rPr>
          <t xml:space="preserve">
</t>
        </r>
        <r>
          <rPr>
            <b/>
            <sz val="9"/>
            <color indexed="81"/>
            <rFont val="Tahoma"/>
            <family val="2"/>
          </rPr>
          <t>2.4.1 Typologie des chaînes d’information</t>
        </r>
        <r>
          <rPr>
            <sz val="9"/>
            <color indexed="81"/>
            <rFont val="Tahoma"/>
            <family val="2"/>
          </rPr>
          <t xml:space="preserve">
 Notion de chaîne d’information.
 Principales fonctions relatives à la chaîne d’information : acquérir, traiter, communiquer.
 Caractérisation des fonctions.
 Représentation graphique d’une chaîne d’information.
</t>
        </r>
        <r>
          <rPr>
            <b/>
            <sz val="9"/>
            <color indexed="81"/>
            <rFont val="Tahoma"/>
            <family val="2"/>
          </rPr>
          <t>2.4.2 Acquisition et restitution de l’information</t>
        </r>
        <r>
          <rPr>
            <sz val="9"/>
            <color indexed="81"/>
            <rFont val="Tahoma"/>
            <family val="2"/>
          </rPr>
          <t xml:space="preserve">
 Acquisition d’une grandeur physique (principe, démarches et méthodes, notions requises).
 </t>
        </r>
        <r>
          <rPr>
            <strike/>
            <sz val="9"/>
            <color indexed="81"/>
            <rFont val="Tahoma"/>
            <family val="2"/>
          </rPr>
          <t>Conditionnement d’une grandeur électrique (mise en forme, amplification, filtrage).</t>
        </r>
        <r>
          <rPr>
            <sz val="9"/>
            <color indexed="81"/>
            <rFont val="Tahoma"/>
            <family val="2"/>
          </rPr>
          <t xml:space="preserve">
 Conversion Analogique/Numérique (CAN).
</t>
        </r>
        <r>
          <rPr>
            <b/>
            <sz val="9"/>
            <color indexed="81"/>
            <rFont val="Tahoma"/>
            <family val="2"/>
          </rPr>
          <t>2.4.3 Codage et traitement de l’information</t>
        </r>
        <r>
          <rPr>
            <sz val="9"/>
            <color indexed="81"/>
            <rFont val="Tahoma"/>
            <family val="2"/>
          </rPr>
          <t xml:space="preserve">
 Encodage de l’information : binaire, hexadécimal, ASCII.
</t>
        </r>
        <r>
          <rPr>
            <strike/>
            <sz val="9"/>
            <color indexed="81"/>
            <rFont val="Tahoma"/>
            <family val="2"/>
          </rPr>
          <t xml:space="preserve"> Algorithmique.</t>
        </r>
        <r>
          <rPr>
            <sz val="9"/>
            <color indexed="81"/>
            <rFont val="Tahoma"/>
            <family val="2"/>
          </rPr>
          <t xml:space="preserve">
 Traitement numérique.</t>
        </r>
      </text>
    </comment>
    <comment ref="H15" authorId="0" shapeId="0">
      <text>
        <r>
          <rPr>
            <b/>
            <sz val="9"/>
            <color indexed="81"/>
            <rFont val="Tahoma"/>
            <family val="2"/>
          </rPr>
          <t>Christine:</t>
        </r>
        <r>
          <rPr>
            <sz val="9"/>
            <color indexed="81"/>
            <rFont val="Tahoma"/>
            <family val="2"/>
          </rPr>
          <t xml:space="preserve">
Juste un ILS qui calcule tout sur la fréquence d'oscillation, On peut faire mieux et envoyer l'info sur le smartphone</t>
        </r>
      </text>
    </comment>
    <comment ref="E16" authorId="0" shapeId="0">
      <text>
        <r>
          <rPr>
            <b/>
            <sz val="9"/>
            <color indexed="81"/>
            <rFont val="Tahoma"/>
            <family val="2"/>
          </rPr>
          <t>CO3.2. Identifier et caractérise</t>
        </r>
        <r>
          <rPr>
            <sz val="9"/>
            <color indexed="81"/>
            <rFont val="Tahoma"/>
            <family val="2"/>
          </rPr>
          <t>r l’agencement matériel et/ou logiciel d’un produit</t>
        </r>
      </text>
    </comment>
    <comment ref="G16" authorId="0" shapeId="0">
      <text>
        <r>
          <rPr>
            <b/>
            <sz val="9"/>
            <color indexed="81"/>
            <rFont val="Tahoma"/>
            <family val="2"/>
          </rPr>
          <t xml:space="preserve">2.4.4 Transmission de l’information
</t>
        </r>
        <r>
          <rPr>
            <sz val="9"/>
            <color indexed="81"/>
            <rFont val="Tahoma"/>
            <family val="2"/>
          </rPr>
          <t> Typologie des transmissions.
 Architecture d’un réseau informatique.
 Architecture Client/Serveur.</t>
        </r>
      </text>
    </comment>
    <comment ref="H16" authorId="0" shapeId="0">
      <text>
        <r>
          <rPr>
            <sz val="9"/>
            <color indexed="81"/>
            <rFont val="Tahoma"/>
            <family val="2"/>
          </rPr>
          <t>Arduino</t>
        </r>
      </text>
    </comment>
    <comment ref="K16" authorId="0" shapeId="0">
      <text>
        <r>
          <rPr>
            <b/>
            <sz val="9"/>
            <color indexed="81"/>
            <rFont val="Tahoma"/>
            <family val="2"/>
          </rPr>
          <t>Christine:</t>
        </r>
        <r>
          <rPr>
            <sz val="9"/>
            <color indexed="81"/>
            <rFont val="Tahoma"/>
            <family val="2"/>
          </rPr>
          <t xml:space="preserve">
</t>
        </r>
        <r>
          <rPr>
            <b/>
            <sz val="9"/>
            <color indexed="81"/>
            <rFont val="Tahoma"/>
            <family val="2"/>
          </rPr>
          <t>1.1.1</t>
        </r>
        <r>
          <rPr>
            <sz val="9"/>
            <color indexed="81"/>
            <rFont val="Tahoma"/>
            <family val="2"/>
          </rPr>
          <t xml:space="preserve">. </t>
        </r>
        <r>
          <rPr>
            <b/>
            <sz val="9"/>
            <color indexed="81"/>
            <rFont val="Tahoma"/>
            <family val="2"/>
          </rPr>
          <t>Les projets industriels</t>
        </r>
        <r>
          <rPr>
            <sz val="9"/>
            <color indexed="81"/>
            <rFont val="Tahoma"/>
            <family val="2"/>
          </rPr>
          <t xml:space="preserve">
 Rôle, fonctions et responsabilité des principaux intervenants d’un projet (maître d’ouvrage, d’oeuvre, entreprises, coordonnateurs, contrôleurs).
 Animation d’une équipe projet.
 Attendus des principales phases du projet et impact sur la démarche de conception (phases d’étude d'utilité publique, APS, APD, consultation, phase d’exécution).
 Principes d’organisation et planification d’un projet (développement séquentiel, découpage du projet en fonctions élémentaires ou en phases, phases de réalisation).
</t>
        </r>
        <r>
          <rPr>
            <b/>
            <sz val="9"/>
            <color indexed="81"/>
            <rFont val="Tahoma"/>
            <family val="2"/>
          </rPr>
          <t>1.1.3.</t>
        </r>
        <r>
          <rPr>
            <sz val="9"/>
            <color indexed="81"/>
            <rFont val="Tahoma"/>
            <family val="2"/>
          </rPr>
          <t xml:space="preserve"> </t>
        </r>
        <r>
          <rPr>
            <b/>
            <sz val="9"/>
            <color indexed="81"/>
            <rFont val="Tahoma"/>
            <family val="2"/>
          </rPr>
          <t>Approche design et architecturale des produits</t>
        </r>
        <r>
          <rPr>
            <sz val="9"/>
            <color indexed="81"/>
            <rFont val="Tahoma"/>
            <family val="2"/>
          </rPr>
          <t xml:space="preserve">
 La fonction services rendus, relations à l’usager, aux modes de vie. Les expériences utilisateurs.
 Besoins et usages, fonctions utilitaires et/ou symboliques en relation avec les formes. Design d’interaction et ergonomie.</t>
        </r>
      </text>
    </comment>
    <comment ref="L16" authorId="0" shapeId="0">
      <text>
        <r>
          <rPr>
            <b/>
            <sz val="9"/>
            <color indexed="81"/>
            <rFont val="Tahoma"/>
            <family val="2"/>
          </rPr>
          <t>Christine:</t>
        </r>
        <r>
          <rPr>
            <sz val="9"/>
            <color indexed="81"/>
            <rFont val="Tahoma"/>
            <family val="2"/>
          </rPr>
          <t xml:space="preserve">
</t>
        </r>
        <r>
          <rPr>
            <b/>
            <sz val="9"/>
            <color indexed="81"/>
            <rFont val="Tahoma"/>
            <family val="2"/>
          </rPr>
          <t>CO2.1. Décoder</t>
        </r>
        <r>
          <rPr>
            <sz val="9"/>
            <color indexed="81"/>
            <rFont val="Tahoma"/>
            <family val="2"/>
          </rPr>
          <t xml:space="preserve"> le cahier des charges d’un produit, participer, si besoin, à sa modification</t>
        </r>
      </text>
    </comment>
    <comment ref="E17" authorId="0" shapeId="0">
      <text>
        <r>
          <rPr>
            <b/>
            <sz val="9"/>
            <color indexed="81"/>
            <rFont val="Tahoma"/>
            <family val="2"/>
          </rPr>
          <t>Christine:</t>
        </r>
        <r>
          <rPr>
            <sz val="9"/>
            <color indexed="81"/>
            <rFont val="Tahoma"/>
            <family val="2"/>
          </rPr>
          <t xml:space="preserve">
</t>
        </r>
        <r>
          <rPr>
            <b/>
            <sz val="9"/>
            <color indexed="81"/>
            <rFont val="Tahoma"/>
            <family val="2"/>
          </rPr>
          <t>CO3.1. Identifier et caractériser</t>
        </r>
        <r>
          <rPr>
            <sz val="9"/>
            <color indexed="81"/>
            <rFont val="Tahoma"/>
            <family val="2"/>
          </rPr>
          <t xml:space="preserve"> les fonctions et les constituants d’un produit ainsi que ses entrées/sorties
</t>
        </r>
        <r>
          <rPr>
            <b/>
            <sz val="9"/>
            <color indexed="81"/>
            <rFont val="Tahoma"/>
            <family val="2"/>
          </rPr>
          <t>CO3.4. Identifier et caractériser</t>
        </r>
        <r>
          <rPr>
            <sz val="9"/>
            <color indexed="81"/>
            <rFont val="Tahoma"/>
            <family val="2"/>
          </rPr>
          <t xml:space="preserve"> des solutions techniques</t>
        </r>
      </text>
    </comment>
    <comment ref="G17" authorId="0" shapeId="0">
      <text>
        <r>
          <rPr>
            <b/>
            <sz val="9"/>
            <color indexed="81"/>
            <rFont val="Tahoma"/>
            <family val="2"/>
          </rPr>
          <t>2.1 Représentation des flux MEI</t>
        </r>
        <r>
          <rPr>
            <sz val="9"/>
            <color indexed="81"/>
            <rFont val="Tahoma"/>
            <family val="2"/>
          </rPr>
          <t xml:space="preserve">
 Notion de flux et de stock.
 Principaux flux de transfert de matière, d’énergie, d’information.
 Principes de caractérisation des flux, unités, calcul.
 Diagrammes de blocs internes IBD (Internal Block Diagram) SysML.
 Diagrammes de SANKEY (représentation qualitative et quantitative des flux de matière, énergie et information).</t>
        </r>
      </text>
    </comment>
    <comment ref="H17" authorId="0" shapeId="0">
      <text>
        <r>
          <rPr>
            <b/>
            <sz val="9"/>
            <color indexed="81"/>
            <rFont val="Tahoma"/>
            <family val="2"/>
          </rPr>
          <t>Christine:</t>
        </r>
        <r>
          <rPr>
            <sz val="9"/>
            <color indexed="81"/>
            <rFont val="Tahoma"/>
            <family val="2"/>
          </rPr>
          <t xml:space="preserve">
Energie potentielle &amp; énergie cinétique
Comment cette énergie est-elle dissipée ? (Echauffement de l'amortisseur)
Le lien renvoie à des documents à modifier pour une version plus STI</t>
        </r>
        <r>
          <rPr>
            <u/>
            <sz val="9"/>
            <color indexed="81"/>
            <rFont val="Tahoma"/>
            <family val="2"/>
          </rPr>
          <t>2D</t>
        </r>
      </text>
    </comment>
    <comment ref="E18" authorId="0" shapeId="0">
      <text>
        <r>
          <rPr>
            <b/>
            <sz val="9"/>
            <color indexed="81"/>
            <rFont val="Tahoma"/>
            <family val="2"/>
          </rPr>
          <t>Christine:</t>
        </r>
        <r>
          <rPr>
            <sz val="9"/>
            <color indexed="81"/>
            <rFont val="Tahoma"/>
            <family val="2"/>
          </rPr>
          <t xml:space="preserve">
</t>
        </r>
        <r>
          <rPr>
            <b/>
            <sz val="9"/>
            <color indexed="81"/>
            <rFont val="Tahoma"/>
            <family val="2"/>
          </rPr>
          <t>CO3.1. Identifier et caractériser</t>
        </r>
        <r>
          <rPr>
            <sz val="9"/>
            <color indexed="81"/>
            <rFont val="Tahoma"/>
            <family val="2"/>
          </rPr>
          <t xml:space="preserve"> les fonctions et les constituants d’un produit ainsi que ses entrées/sorties</t>
        </r>
      </text>
    </comment>
    <comment ref="G18" authorId="0" shapeId="0">
      <text>
        <r>
          <rPr>
            <b/>
            <sz val="9"/>
            <color indexed="81"/>
            <rFont val="Tahoma"/>
            <family val="2"/>
          </rPr>
          <t>2.3.2 Stockage d’énergie</t>
        </r>
        <r>
          <rPr>
            <sz val="9"/>
            <color indexed="81"/>
            <rFont val="Tahoma"/>
            <family val="2"/>
          </rPr>
          <t xml:space="preserve">
 Types d’énergie stockée : chimique, électrique, mécanique, thermique.
</t>
        </r>
        <r>
          <rPr>
            <b/>
            <sz val="9"/>
            <color indexed="81"/>
            <rFont val="Tahoma"/>
            <family val="2"/>
          </rPr>
          <t>2.3.3 Conversion de puissance</t>
        </r>
        <r>
          <rPr>
            <sz val="9"/>
            <color indexed="81"/>
            <rFont val="Tahoma"/>
            <family val="2"/>
          </rPr>
          <t xml:space="preserve">
 Types de conversion : électriquemécanique, chimiquethermique, chimiqueélectrique, électriqueLumineuse.
</t>
        </r>
        <r>
          <rPr>
            <b/>
            <sz val="9"/>
            <color indexed="81"/>
            <rFont val="Tahoma"/>
            <family val="2"/>
          </rPr>
          <t>4.3.1. Les réseaux intelligents</t>
        </r>
        <r>
          <rPr>
            <sz val="9"/>
            <color indexed="81"/>
            <rFont val="Tahoma"/>
            <family val="2"/>
          </rPr>
          <t xml:space="preserve">
 Micro énergies pour dispositifs autonomes.</t>
        </r>
      </text>
    </comment>
    <comment ref="H18" authorId="0" shapeId="0">
      <text>
        <r>
          <rPr>
            <b/>
            <sz val="9"/>
            <color indexed="81"/>
            <rFont val="Tahoma"/>
            <family val="2"/>
          </rPr>
          <t>Christine:</t>
        </r>
        <r>
          <rPr>
            <sz val="9"/>
            <color indexed="81"/>
            <rFont val="Tahoma"/>
            <family val="2"/>
          </rPr>
          <t xml:space="preserve">
Mesure directe avec le compteur Chacon
Définition de l'énergie
Notion de stockage</t>
        </r>
      </text>
    </comment>
    <comment ref="K19" authorId="0" shapeId="0">
      <text>
        <r>
          <rPr>
            <b/>
            <sz val="9"/>
            <color indexed="81"/>
            <rFont val="Tahoma"/>
            <family val="2"/>
          </rPr>
          <t>4.1.1. Représentation numérique des produits</t>
        </r>
        <r>
          <rPr>
            <sz val="9"/>
            <color indexed="81"/>
            <rFont val="Tahoma"/>
            <family val="2"/>
          </rPr>
          <t xml:space="preserve">
 </t>
        </r>
        <r>
          <rPr>
            <strike/>
            <sz val="9"/>
            <color indexed="81"/>
            <rFont val="Tahoma"/>
            <family val="2"/>
          </rPr>
          <t>Élaboration de la maquette numérique d’un produit :
  - conception de la maquette numérique d’un sous-ensemble et/ou d’une pièce à l’aide d’un modeleur volumique paramétrique ;
  - structuration des modèles via les arbres de construction de pièce et d’assemblage ;
  - robustesse du modèle numérique.</t>
        </r>
        <r>
          <rPr>
            <sz val="9"/>
            <color indexed="81"/>
            <rFont val="Tahoma"/>
            <family val="2"/>
          </rPr>
          <t xml:space="preserve">
 Exploitation de la maquette numérique d’un produit : utilisation des outils de présentation pertinents d’une solution de conception : illustrations 3D de type vues photo réalistes, éclatés, réalité virtuelle et/ou augmentée, nuage de points.
</t>
        </r>
        <r>
          <rPr>
            <b/>
            <sz val="9"/>
            <color indexed="81"/>
            <rFont val="Tahoma"/>
            <family val="2"/>
          </rPr>
          <t>4.2.3. Choix des constituants</t>
        </r>
        <r>
          <rPr>
            <sz val="9"/>
            <color indexed="81"/>
            <rFont val="Tahoma"/>
            <family val="2"/>
          </rPr>
          <t xml:space="preserve">
 Choix d’une solution : critères de choix associés à une conception ou à l’intégration d’une solution dans un produit - coût, fiabilité, environnement, ergonomie et design - Matrice de comparaison de plusieurs critères.
 Choix de solutions logicielles, d’une unité de traitement et des interfaces.</t>
        </r>
      </text>
    </comment>
    <comment ref="L19" authorId="0" shapeId="0">
      <text>
        <r>
          <rPr>
            <b/>
            <sz val="9"/>
            <color indexed="81"/>
            <rFont val="Tahoma"/>
            <family val="2"/>
          </rPr>
          <t>CO5.5. Proposer</t>
        </r>
        <r>
          <rPr>
            <sz val="9"/>
            <color indexed="81"/>
            <rFont val="Tahoma"/>
            <family val="2"/>
          </rPr>
          <t xml:space="preserve"> des solutions à un problème technique identifié en participant à des démarches de créativité, </t>
        </r>
        <r>
          <rPr>
            <b/>
            <sz val="9"/>
            <color indexed="81"/>
            <rFont val="Tahoma"/>
            <family val="2"/>
          </rPr>
          <t>choisir et justifier</t>
        </r>
        <r>
          <rPr>
            <sz val="9"/>
            <color indexed="81"/>
            <rFont val="Tahoma"/>
            <family val="2"/>
          </rPr>
          <t xml:space="preserve"> la solution retenue</t>
        </r>
      </text>
    </comment>
    <comment ref="E20" authorId="0" shapeId="0">
      <text>
        <r>
          <rPr>
            <b/>
            <sz val="9"/>
            <color indexed="81"/>
            <rFont val="Tahoma"/>
            <family val="2"/>
          </rPr>
          <t>Christine:</t>
        </r>
        <r>
          <rPr>
            <sz val="9"/>
            <color indexed="81"/>
            <rFont val="Tahoma"/>
            <family val="2"/>
          </rPr>
          <t xml:space="preserve">
</t>
        </r>
        <r>
          <rPr>
            <b/>
            <sz val="9"/>
            <color indexed="81"/>
            <rFont val="Tahoma"/>
            <family val="2"/>
          </rPr>
          <t>CO4.2. Décrire</t>
        </r>
        <r>
          <rPr>
            <sz val="9"/>
            <color indexed="81"/>
            <rFont val="Tahoma"/>
            <family val="2"/>
          </rPr>
          <t xml:space="preserve"> le fonctionnement et/ou l’exploitation d’un système en utilisant l'outil de description le plus pertinent
</t>
        </r>
        <r>
          <rPr>
            <b/>
            <sz val="9"/>
            <color indexed="81"/>
            <rFont val="Tahoma"/>
            <family val="2"/>
          </rPr>
          <t>CO3.2. Identifier et caractérise</t>
        </r>
        <r>
          <rPr>
            <sz val="9"/>
            <color indexed="81"/>
            <rFont val="Tahoma"/>
            <family val="2"/>
          </rPr>
          <t>r l’agencement matériel et/ou logiciel d’un produit</t>
        </r>
      </text>
    </comment>
    <comment ref="G20" authorId="0" shapeId="0">
      <text>
        <r>
          <rPr>
            <b/>
            <sz val="9"/>
            <color indexed="81"/>
            <rFont val="Tahoma"/>
            <family val="2"/>
          </rPr>
          <t>2.3.3</t>
        </r>
        <r>
          <rPr>
            <sz val="9"/>
            <color indexed="81"/>
            <rFont val="Tahoma"/>
            <family val="2"/>
          </rPr>
          <t xml:space="preserve"> </t>
        </r>
        <r>
          <rPr>
            <b/>
            <sz val="9"/>
            <color indexed="81"/>
            <rFont val="Tahoma"/>
            <family val="2"/>
          </rPr>
          <t>Conversion de puissance</t>
        </r>
        <r>
          <rPr>
            <sz val="9"/>
            <color indexed="81"/>
            <rFont val="Tahoma"/>
            <family val="2"/>
          </rPr>
          <t xml:space="preserve">
 Types de conversion : électriquemécanique, chimiquethermique, chimiqueélectrique, électriqueLumineuse.</t>
        </r>
      </text>
    </comment>
    <comment ref="E21" authorId="0" shapeId="0">
      <text>
        <r>
          <rPr>
            <b/>
            <sz val="9"/>
            <color indexed="81"/>
            <rFont val="Tahoma"/>
            <family val="2"/>
          </rPr>
          <t>CO4.3. Présenter et argumenter</t>
        </r>
        <r>
          <rPr>
            <sz val="9"/>
            <color indexed="81"/>
            <rFont val="Tahoma"/>
            <family val="2"/>
          </rPr>
          <t xml:space="preserve"> des démarches, des résultats, y compris dans une langue étrangère</t>
        </r>
      </text>
    </comment>
    <comment ref="H22" authorId="0" shapeId="0">
      <text>
        <r>
          <rPr>
            <sz val="9"/>
            <color indexed="81"/>
            <rFont val="Tahoma"/>
            <family val="2"/>
          </rPr>
          <t xml:space="preserve">Vélo à assistance électrique ?
Bike Washer Machine ? </t>
        </r>
      </text>
    </comment>
    <comment ref="K22" authorId="0" shapeId="0">
      <text>
        <r>
          <rPr>
            <b/>
            <sz val="9"/>
            <color indexed="81"/>
            <rFont val="Tahoma"/>
            <family val="2"/>
          </rPr>
          <t>6.1. Moyens de prototypage rapide</t>
        </r>
        <r>
          <rPr>
            <sz val="9"/>
            <color indexed="81"/>
            <rFont val="Tahoma"/>
            <family val="2"/>
          </rPr>
          <t xml:space="preserve">
 Prototypage de pièces et de la chaîne d’information.</t>
        </r>
      </text>
    </comment>
    <comment ref="L22" authorId="0" shapeId="0">
      <text>
        <r>
          <rPr>
            <b/>
            <sz val="9"/>
            <color indexed="81"/>
            <rFont val="Tahoma"/>
            <family val="2"/>
          </rPr>
          <t xml:space="preserve">CO7.4. Réaliser et valider </t>
        </r>
        <r>
          <rPr>
            <sz val="9"/>
            <color indexed="81"/>
            <rFont val="Tahoma"/>
            <family val="2"/>
          </rPr>
          <t>un prototype ou une maquette obtenus en réponse à tout ou partie du cahier des charges initial.</t>
        </r>
      </text>
    </comment>
    <comment ref="K25" authorId="0" shapeId="0">
      <text>
        <r>
          <rPr>
            <b/>
            <sz val="9"/>
            <color indexed="81"/>
            <rFont val="Tahoma"/>
            <family val="2"/>
          </rPr>
          <t>6.3. Vérification, validation et qualification du prototype d’un produit</t>
        </r>
        <r>
          <rPr>
            <sz val="9"/>
            <color indexed="81"/>
            <rFont val="Tahoma"/>
            <family val="2"/>
          </rPr>
          <t xml:space="preserve">
 Intégration des éléments prototypés du produit.
 Mesure et validation de performances.</t>
        </r>
      </text>
    </comment>
    <comment ref="L25" authorId="0" shapeId="0">
      <text>
        <r>
          <rPr>
            <b/>
            <sz val="9"/>
            <color indexed="81"/>
            <rFont val="Tahoma"/>
            <family val="2"/>
          </rPr>
          <t xml:space="preserve">CO7.4. Réaliser et valider </t>
        </r>
        <r>
          <rPr>
            <sz val="9"/>
            <color indexed="81"/>
            <rFont val="Tahoma"/>
            <family val="2"/>
          </rPr>
          <t>un prototype ou une maquette obtenus en réponse à tout ou partie du cahier des charges initial.</t>
        </r>
      </text>
    </comment>
    <comment ref="B29" authorId="0" shapeId="0">
      <text>
        <r>
          <rPr>
            <b/>
            <sz val="9"/>
            <color indexed="81"/>
            <rFont val="Tahoma"/>
            <family val="2"/>
          </rPr>
          <t>Christine:</t>
        </r>
        <r>
          <rPr>
            <sz val="9"/>
            <color indexed="81"/>
            <rFont val="Tahoma"/>
            <family val="2"/>
          </rPr>
          <t xml:space="preserve">
Ici encore, le lien mène vers un scénario avant réforme. Il est donc à retravailler!</t>
        </r>
      </text>
    </comment>
    <comment ref="D29" authorId="0" shapeId="0">
      <text>
        <r>
          <rPr>
            <b/>
            <sz val="12"/>
            <color indexed="81"/>
            <rFont val="Tahoma"/>
            <family val="2"/>
          </rPr>
          <t>Objectifs de la séquence d'I2D:</t>
        </r>
        <r>
          <rPr>
            <sz val="12"/>
            <color indexed="81"/>
            <rFont val="Tahoma"/>
            <family val="2"/>
          </rPr>
          <t xml:space="preserve">
- Saisir les enjeux énergétiques dans l'habitat
- Comprendre les paramètres influents dans la consommation d'NRJ
- Voir les solutions alternatives aux énergies fossiles
- Comprendre comment piloter des systèmes pour réduire la consommation d'NRJ</t>
        </r>
      </text>
    </comment>
    <comment ref="N29" authorId="0" shapeId="0">
      <text>
        <r>
          <rPr>
            <b/>
            <sz val="12"/>
            <color indexed="81"/>
            <rFont val="Tahoma"/>
            <family val="2"/>
          </rPr>
          <t>Objectifs de la séquence d'IT:</t>
        </r>
        <r>
          <rPr>
            <sz val="12"/>
            <color indexed="81"/>
            <rFont val="Tahoma"/>
            <family val="2"/>
          </rPr>
          <t xml:space="preserve">
- Evaluer les performances énergétiques d'une maison
- Choisir des matériaux pour l'isoler
- </t>
        </r>
      </text>
    </comment>
    <comment ref="G30" authorId="0" shapeId="0">
      <text>
        <r>
          <rPr>
            <b/>
            <sz val="9"/>
            <color indexed="81"/>
            <rFont val="Tahoma"/>
            <family val="2"/>
          </rPr>
          <t>1.5.2. Mise à disposition des ressources</t>
        </r>
        <r>
          <rPr>
            <sz val="9"/>
            <color indexed="81"/>
            <rFont val="Tahoma"/>
            <family val="2"/>
          </rPr>
          <t xml:space="preserve">
 Coûts relatifs, disponibilité, impacts environnementaux des matériaux.
 Enjeux énergétiques mondiaux : extraction et transport, production centralisée, production locale</t>
        </r>
      </text>
    </comment>
    <comment ref="K31" authorId="0" shapeId="0">
      <text>
        <r>
          <rPr>
            <b/>
            <sz val="9"/>
            <color indexed="81"/>
            <rFont val="Tahoma"/>
            <family val="2"/>
          </rPr>
          <t xml:space="preserve">4.2.1. Amélioration de la performance environnementale d’un produit
</t>
        </r>
        <r>
          <rPr>
            <sz val="9"/>
            <color indexed="81"/>
            <rFont val="Tahoma"/>
            <family val="2"/>
          </rPr>
          <t> Outils de l’éco-conception et de l’éco-construction.</t>
        </r>
      </text>
    </comment>
    <comment ref="G32" authorId="0" shapeId="0">
      <text>
        <r>
          <rPr>
            <b/>
            <sz val="9"/>
            <color indexed="81"/>
            <rFont val="Tahoma"/>
            <family val="2"/>
          </rPr>
          <t xml:space="preserve">4.1.2. Outils de représentation schématique
</t>
        </r>
        <r>
          <rPr>
            <sz val="9"/>
            <color indexed="81"/>
            <rFont val="Tahoma"/>
            <family val="2"/>
          </rPr>
          <t> Schéma architectural (mécanique, énergétique, informationnel).</t>
        </r>
        <r>
          <rPr>
            <b/>
            <sz val="9"/>
            <color indexed="81"/>
            <rFont val="Tahoma"/>
            <family val="2"/>
          </rPr>
          <t xml:space="preserve">
4.3.3. Efficacité énergétique passive et active d'un produit
</t>
        </r>
        <r>
          <rPr>
            <sz val="9"/>
            <color indexed="81"/>
            <rFont val="Tahoma"/>
            <family val="2"/>
          </rPr>
          <t> Enveloppe du bâtiment, isolation.
 Rendement énergétique des équipements techniques du bâtiment.
 Conception de fonctionnalités intelligentes à caractère domotique et immotique.</t>
        </r>
      </text>
    </comment>
    <comment ref="K34" authorId="0" shapeId="0">
      <text>
        <r>
          <rPr>
            <b/>
            <sz val="9"/>
            <color indexed="81"/>
            <rFont val="Tahoma"/>
            <family val="2"/>
          </rPr>
          <t>5.1.1. Enveloppe des produits</t>
        </r>
        <r>
          <rPr>
            <sz val="9"/>
            <color indexed="81"/>
            <rFont val="Tahoma"/>
            <family val="2"/>
          </rPr>
          <t xml:space="preserve">
 Façades mur-rideau, enveloppes construction bois, acier, béton.</t>
        </r>
      </text>
    </comment>
    <comment ref="E38" authorId="0" shapeId="0">
      <text>
        <r>
          <rPr>
            <b/>
            <sz val="9"/>
            <color indexed="81"/>
            <rFont val="Tahoma"/>
            <family val="2"/>
          </rPr>
          <t>Christine:</t>
        </r>
        <r>
          <rPr>
            <sz val="9"/>
            <color indexed="81"/>
            <rFont val="Tahoma"/>
            <family val="2"/>
          </rPr>
          <t xml:space="preserve">
</t>
        </r>
        <r>
          <rPr>
            <b/>
            <sz val="9"/>
            <color indexed="81"/>
            <rFont val="Tahoma"/>
            <family val="2"/>
          </rPr>
          <t>CO1.1.</t>
        </r>
        <r>
          <rPr>
            <sz val="9"/>
            <color indexed="81"/>
            <rFont val="Tahoma"/>
            <family val="2"/>
          </rPr>
          <t xml:space="preserve"> </t>
        </r>
        <r>
          <rPr>
            <b/>
            <sz val="9"/>
            <color indexed="81"/>
            <rFont val="Tahoma"/>
            <family val="2"/>
          </rPr>
          <t>Justifier</t>
        </r>
        <r>
          <rPr>
            <sz val="9"/>
            <color indexed="81"/>
            <rFont val="Tahoma"/>
            <family val="2"/>
          </rPr>
          <t xml:space="preserve"> les choix des structures matérielles et/ou logicielles d’un produit, identifier les flux mis en oeuvre dans une approche de développement durable</t>
        </r>
      </text>
    </comment>
    <comment ref="G38" authorId="0" shapeId="0">
      <text>
        <r>
          <rPr>
            <b/>
            <sz val="9"/>
            <color indexed="81"/>
            <rFont val="Tahoma"/>
            <family val="2"/>
          </rPr>
          <t>2.1 Représentation des flux MEI</t>
        </r>
        <r>
          <rPr>
            <sz val="9"/>
            <color indexed="81"/>
            <rFont val="Tahoma"/>
            <family val="2"/>
          </rPr>
          <t xml:space="preserve">
 Notion de flux et de stock.
 Principaux flux de transfert de matière, d’énergie, d’information.
 Principes de caractérisation des flux, unités, calcul.
 Diagrammes de blocs internes IBD (Internal Block Diagram) SysML.
 Diagrammes de SANKEY (représentation qualitative et quantitative des flux de matière, énergie et information).</t>
        </r>
      </text>
    </comment>
    <comment ref="H38" authorId="0" shapeId="0">
      <text>
        <r>
          <rPr>
            <b/>
            <sz val="9"/>
            <color indexed="81"/>
            <rFont val="Tahoma"/>
            <family val="2"/>
          </rPr>
          <t>Approche SysML</t>
        </r>
        <r>
          <rPr>
            <sz val="9"/>
            <color indexed="81"/>
            <rFont val="Tahoma"/>
            <family val="2"/>
          </rPr>
          <t xml:space="preserve">
1 - Diagrammes SysML ;
2 - Analyse du besoin des parties prenantes ; 
3 - Analyse Fonctionnelle Externe ; 
4 - Analyse Fonctionnelle Interne.
</t>
        </r>
      </text>
    </comment>
    <comment ref="G39" authorId="0" shapeId="0">
      <text>
        <r>
          <rPr>
            <b/>
            <sz val="9"/>
            <color indexed="81"/>
            <rFont val="Tahoma"/>
            <family val="2"/>
          </rPr>
          <t>2.3.1 Typologie des chaînes de puissance</t>
        </r>
        <r>
          <rPr>
            <sz val="9"/>
            <color indexed="81"/>
            <rFont val="Tahoma"/>
            <family val="2"/>
          </rPr>
          <t xml:space="preserve">
 Notion de chaîne de puissance.
 Principales fonctions relatives à la chaîne de puissance :
 captation d’énergie ;
 stockage, transport, distribution ;
 conversion, transformation ;
 modulation, adaptation, transmission.
 Caractérisation des fonctions.
 Représentation graphique d’une chaîne de puissance.
</t>
        </r>
      </text>
    </comment>
    <comment ref="H39" authorId="0" shapeId="0">
      <text>
        <r>
          <rPr>
            <sz val="9"/>
            <color indexed="81"/>
            <rFont val="Tahoma"/>
            <family val="2"/>
          </rPr>
          <t xml:space="preserve">1-Technologies de capteurs PV ;
2- Installation PV : constituants, flux mis en jeu, chaine d’énergie ; 
3- Rendement et efficacité énergétique d’une installation PV </t>
        </r>
        <r>
          <rPr>
            <b/>
            <sz val="9"/>
            <color indexed="81"/>
            <rFont val="Tahoma"/>
            <family val="2"/>
          </rPr>
          <t xml:space="preserve">
</t>
        </r>
      </text>
    </comment>
    <comment ref="H40" authorId="0" shapeId="0">
      <text>
        <r>
          <rPr>
            <sz val="9"/>
            <color indexed="81"/>
            <rFont val="Tahoma"/>
            <family val="2"/>
          </rPr>
          <t xml:space="preserve">1 - Relation puissance/courant d’une cellule PV , P= f (I); 
2 - Mise en évidence du point de puissance maximum ; 
3 -Rendement d’une cellule PV amorphe. 
</t>
        </r>
      </text>
    </comment>
    <comment ref="H41" authorId="0" shapeId="0">
      <text>
        <r>
          <rPr>
            <sz val="9"/>
            <color indexed="81"/>
            <rFont val="Tahoma"/>
            <family val="2"/>
          </rPr>
          <t>1 – Energie, puissance ;
2 – Autonomie énergétique ;</t>
        </r>
        <r>
          <rPr>
            <b/>
            <sz val="9"/>
            <color indexed="81"/>
            <rFont val="Tahoma"/>
            <family val="2"/>
          </rPr>
          <t xml:space="preserve">
</t>
        </r>
      </text>
    </comment>
    <comment ref="H42" authorId="0" shapeId="0">
      <text>
        <r>
          <rPr>
            <sz val="9"/>
            <color indexed="81"/>
            <rFont val="Tahoma"/>
            <family val="2"/>
          </rPr>
          <t>1-Train épicycloïdal;
2- Rapport réduction en vitesse, en couple ; 
3- Relation période/fréquence</t>
        </r>
      </text>
    </comment>
  </commentList>
</comments>
</file>

<file path=xl/sharedStrings.xml><?xml version="1.0" encoding="utf-8"?>
<sst xmlns="http://schemas.openxmlformats.org/spreadsheetml/2006/main" count="3035" uniqueCount="1165">
  <si>
    <t>Connaissances</t>
  </si>
  <si>
    <t>Niveau</t>
  </si>
  <si>
    <t>Objectifs de formation</t>
  </si>
  <si>
    <t>x</t>
  </si>
  <si>
    <t>Compétences attendues</t>
  </si>
  <si>
    <t>Description</t>
  </si>
  <si>
    <t>Niveau 1 et :</t>
  </si>
  <si>
    <t>Niveau 2 et :</t>
  </si>
  <si>
    <t>Niveau 3 et :</t>
  </si>
  <si>
    <t>Niveau 4 et :</t>
  </si>
  <si>
    <t>Communication</t>
  </si>
  <si>
    <t>Quelle est la nature (analogique, numérique) du signal ?
Quelle caractéristique du signal porte l'information ?</t>
  </si>
  <si>
    <t>Quelle est la nature (flexion, compression...) de la sollicitation exercée ?</t>
  </si>
  <si>
    <t>Déterminer la valeur image d'une donnée électrique</t>
  </si>
  <si>
    <t>Justifier le nombre de bits nécessaire pour coder l'information.</t>
  </si>
  <si>
    <t xml:space="preserve">Choisir un élément de structure en fonction d'une condition de résistance </t>
  </si>
  <si>
    <t>Le temps/la période est repéré sur un oscillogramme ou un chronogramme</t>
  </si>
  <si>
    <t>Le temps est correctement calculé à partir d'une fréquence, un débit ou une vitesse.</t>
  </si>
  <si>
    <r>
      <t>Identifier</t>
    </r>
    <r>
      <rPr>
        <sz val="9.5"/>
        <color rgb="FF000000"/>
        <rFont val="Verdana"/>
        <family val="2"/>
      </rPr>
      <t xml:space="preserve"> la contribution des caractéristiques de l'information, l'énergie ou la matière à la résolution d'un problème.</t>
    </r>
  </si>
  <si>
    <r>
      <t xml:space="preserve">Identifier </t>
    </r>
    <r>
      <rPr>
        <sz val="9.5"/>
        <color rgb="FF000000"/>
        <rFont val="Verdana"/>
        <family val="2"/>
      </rPr>
      <t>les actions exercées sur l'information, l'énergie ou la matière.</t>
    </r>
  </si>
  <si>
    <r>
      <t>Caractériser</t>
    </r>
    <r>
      <rPr>
        <sz val="9.5"/>
        <color rgb="FF000000"/>
        <rFont val="Verdana"/>
        <family val="2"/>
      </rPr>
      <t xml:space="preserve"> les entrées-sorties d'un sous système en fonction de ses paramètres internes.</t>
    </r>
  </si>
  <si>
    <r>
      <t xml:space="preserve">Choisir </t>
    </r>
    <r>
      <rPr>
        <sz val="9.5"/>
        <color rgb="FF000000"/>
        <rFont val="Verdana"/>
        <family val="2"/>
      </rPr>
      <t>une valeur de paramètre à partir des résultats d'un modèle.</t>
    </r>
  </si>
  <si>
    <r>
      <t>Justifier</t>
    </r>
    <r>
      <rPr>
        <sz val="9.5"/>
        <color rgb="FF000000"/>
        <rFont val="Verdana"/>
        <family val="2"/>
      </rPr>
      <t xml:space="preserve"> le résultat d'une simulation</t>
    </r>
  </si>
  <si>
    <r>
      <t>Choisir</t>
    </r>
    <r>
      <rPr>
        <sz val="9.5"/>
        <color rgb="FF000000"/>
        <rFont val="Verdana"/>
        <family val="2"/>
      </rPr>
      <t> l’outil adapté à la description souhaitée.</t>
    </r>
  </si>
  <si>
    <r>
      <t>Organiser</t>
    </r>
    <r>
      <rPr>
        <sz val="9.5"/>
        <color rgb="FF000000"/>
        <rFont val="Verdana"/>
        <family val="2"/>
      </rPr>
      <t> la présentation pour renforcer les intentions de l’auteur.</t>
    </r>
  </si>
  <si>
    <r>
      <t>Argumenter</t>
    </r>
    <r>
      <rPr>
        <sz val="9.5"/>
        <color rgb="FF000000"/>
        <rFont val="Verdana"/>
        <family val="2"/>
      </rPr>
      <t> pour montrer que l’objectif est atteint.</t>
    </r>
  </si>
  <si>
    <t>Diagramme des cas d'utilisation</t>
  </si>
  <si>
    <r>
      <t>Identifier</t>
    </r>
    <r>
      <rPr>
        <sz val="9.5"/>
        <color rgb="FF000000"/>
        <rFont val="Verdana"/>
        <family val="2"/>
      </rPr>
      <t xml:space="preserve"> la frontière du système, les acteurs et leurs interactions.</t>
    </r>
  </si>
  <si>
    <r>
      <t>Identifier</t>
    </r>
    <r>
      <rPr>
        <sz val="9.5"/>
        <color rgb="FF000000"/>
        <rFont val="Verdana"/>
        <family val="2"/>
      </rPr>
      <t> les outils de représentation disponibles.</t>
    </r>
  </si>
  <si>
    <t>Exemple</t>
  </si>
  <si>
    <t>Validation</t>
  </si>
  <si>
    <t>Eval Seq…</t>
  </si>
  <si>
    <t xml:space="preserve">Le point précédent et:  </t>
  </si>
  <si>
    <t xml:space="preserve">Le point pécédent et: </t>
  </si>
  <si>
    <t>Le point pérécédent et:</t>
  </si>
  <si>
    <t>Le point précédent et:</t>
  </si>
  <si>
    <t>Connaissance</t>
  </si>
  <si>
    <t>Compréhension</t>
  </si>
  <si>
    <t>Application</t>
  </si>
  <si>
    <t>Analyse</t>
  </si>
  <si>
    <t>Synthèse -evaluation</t>
  </si>
  <si>
    <t>Récupérer l'information</t>
  </si>
  <si>
    <t>Traiter l'information</t>
  </si>
  <si>
    <t>Mobiliser des connaissances dans un contexte connu</t>
  </si>
  <si>
    <t>Identifier les différentes parties d'un tout</t>
  </si>
  <si>
    <t>Estimer en appliquant des critères. Concevoir.</t>
  </si>
  <si>
    <r>
      <rPr>
        <b/>
        <i/>
        <sz val="9.5"/>
        <color rgb="FF000000"/>
        <rFont val="Verdana"/>
        <family val="2"/>
      </rPr>
      <t>Démontrer</t>
    </r>
    <r>
      <rPr>
        <i/>
        <sz val="9.5"/>
        <color rgb="FF000000"/>
        <rFont val="Verdana"/>
        <family val="2"/>
      </rPr>
      <t xml:space="preserve"> comment une solution peut répondre aux contraintes définies en amont.</t>
    </r>
  </si>
  <si>
    <r>
      <rPr>
        <b/>
        <i/>
        <sz val="9.5"/>
        <color rgb="FF000000"/>
        <rFont val="Verdana"/>
        <family val="2"/>
      </rPr>
      <t>Interpréter</t>
    </r>
    <r>
      <rPr>
        <i/>
        <sz val="9.5"/>
        <color rgb="FF000000"/>
        <rFont val="Verdana"/>
        <family val="2"/>
      </rPr>
      <t xml:space="preserve"> des résultats pour démontrer quelle solution minimise un impact environnemental.</t>
    </r>
  </si>
  <si>
    <r>
      <rPr>
        <b/>
        <i/>
        <sz val="9.5"/>
        <color rgb="FF000000"/>
        <rFont val="Verdana"/>
        <family val="2"/>
      </rPr>
      <t>Estimer, comparer, critiquer</t>
    </r>
    <r>
      <rPr>
        <i/>
        <sz val="9.5"/>
        <color rgb="FF000000"/>
        <rFont val="Verdana"/>
        <family val="2"/>
      </rPr>
      <t xml:space="preserve"> des résultats de façon à discuter la place du système étudié dans le développement durable.</t>
    </r>
  </si>
  <si>
    <r>
      <rPr>
        <b/>
        <i/>
        <sz val="9.5"/>
        <color rgb="FF000000"/>
        <rFont val="Verdana"/>
        <family val="2"/>
      </rPr>
      <t>Argumenter</t>
    </r>
    <r>
      <rPr>
        <i/>
        <sz val="9.5"/>
        <color rgb="FF000000"/>
        <rFont val="Verdana"/>
        <family val="2"/>
      </rPr>
      <t>, chiffres à l'appui les bienfaits d'une solution d'un point de vue environnemental.</t>
    </r>
  </si>
  <si>
    <t>Le précédent et:</t>
  </si>
  <si>
    <t>Je suis capable de</t>
  </si>
  <si>
    <r>
      <t>Montrer</t>
    </r>
    <r>
      <rPr>
        <sz val="9.5"/>
        <color rgb="FF000000"/>
        <rFont val="Verdana"/>
        <family val="2"/>
      </rPr>
      <t> que la solution choisie minimise (ou non) l’impact environnemental.</t>
    </r>
  </si>
  <si>
    <r>
      <t>Justifier</t>
    </r>
    <r>
      <rPr>
        <sz val="9.5"/>
        <color rgb="FF000000"/>
        <rFont val="Verdana"/>
        <family val="2"/>
      </rPr>
      <t> une solution réduisant l’impact environnemental.</t>
    </r>
  </si>
  <si>
    <r>
      <t>Identifier</t>
    </r>
    <r>
      <rPr>
        <sz val="9.5"/>
        <color rgb="FF000000"/>
        <rFont val="Verdana"/>
        <family val="2"/>
      </rPr>
      <t xml:space="preserve"> le flux et la forme de l'énergie.</t>
    </r>
  </si>
  <si>
    <r>
      <t>C03.1.</t>
    </r>
    <r>
      <rPr>
        <sz val="13.5"/>
        <color rgb="FF3366FF"/>
        <rFont val="Verdana"/>
        <family val="2"/>
      </rPr>
      <t> Décoder le cahier des charges fonctionnel d'un système.</t>
    </r>
  </si>
  <si>
    <r>
      <t>Identifier</t>
    </r>
    <r>
      <rPr>
        <sz val="9.5"/>
        <color rgb="FF000000"/>
        <rFont val="Verdana"/>
        <family val="2"/>
      </rPr>
      <t xml:space="preserve"> le besoin auquel répond le système.</t>
    </r>
  </si>
  <si>
    <r>
      <t>Identifier</t>
    </r>
    <r>
      <rPr>
        <sz val="9.5"/>
        <color rgb="FF000000"/>
        <rFont val="Verdana"/>
        <family val="2"/>
      </rPr>
      <t xml:space="preserve"> les fonctions techniques du système (ou de l'objet) étudié.</t>
    </r>
  </si>
  <si>
    <r>
      <t>Hiérarchiser</t>
    </r>
    <r>
      <rPr>
        <sz val="9.5"/>
        <color rgb="FF000000"/>
        <rFont val="Verdana"/>
        <family val="2"/>
      </rPr>
      <t xml:space="preserve"> les fonctions du système.</t>
    </r>
  </si>
  <si>
    <r>
      <t>Identifier</t>
    </r>
    <r>
      <rPr>
        <sz val="9.5"/>
        <color rgb="FF000000"/>
        <rFont val="Verdana"/>
        <family val="2"/>
      </rPr>
      <t xml:space="preserve"> les performances des fonctions (exigences) demandées par le cahier des charges fonctionnel.</t>
    </r>
  </si>
  <si>
    <r>
      <t>C04.1.</t>
    </r>
    <r>
      <rPr>
        <sz val="13.5"/>
        <color rgb="FF3366FF"/>
        <rFont val="Verdana"/>
        <family val="2"/>
      </rPr>
      <t> Identifier et caractériser les fonctions et les constituants d’un système ainsi que ses entrées/sorties.</t>
    </r>
  </si>
  <si>
    <r>
      <t>Identifier</t>
    </r>
    <r>
      <rPr>
        <sz val="9.5"/>
        <color rgb="FF000000"/>
        <rFont val="Verdana"/>
        <family val="2"/>
      </rPr>
      <t xml:space="preserve"> le rôle d'un composant.</t>
    </r>
  </si>
  <si>
    <r>
      <t>Caractériser</t>
    </r>
    <r>
      <rPr>
        <sz val="9.5"/>
        <color rgb="FF000000"/>
        <rFont val="Verdana"/>
        <family val="2"/>
      </rPr>
      <t xml:space="preserve"> la fonction d'un sous système.</t>
    </r>
  </si>
  <si>
    <r>
      <t>Caractériser</t>
    </r>
    <r>
      <rPr>
        <sz val="9.5"/>
        <color rgb="FF000000"/>
        <rFont val="Verdana"/>
        <family val="2"/>
      </rPr>
      <t xml:space="preserve"> un élément du modèle.</t>
    </r>
  </si>
  <si>
    <r>
      <t>Exploiter</t>
    </r>
    <r>
      <rPr>
        <sz val="9.5"/>
        <color rgb="FF000000"/>
        <rFont val="Verdana"/>
        <family val="2"/>
      </rPr>
      <t xml:space="preserve"> le résultat d'une simulation.</t>
    </r>
  </si>
  <si>
    <r>
      <t>Choisir</t>
    </r>
    <r>
      <rPr>
        <sz val="9.5"/>
        <color rgb="FF000000"/>
        <rFont val="Verdana"/>
        <family val="2"/>
      </rPr>
      <t xml:space="preserve"> la valeur d'un paramètre en comparant des simulations.</t>
    </r>
  </si>
  <si>
    <r>
      <t>Organiser</t>
    </r>
    <r>
      <rPr>
        <sz val="9.5"/>
        <color rgb="FF000000"/>
        <rFont val="Verdana"/>
        <family val="2"/>
      </rPr>
      <t xml:space="preserve"> la description pour la rendre compréhensible.</t>
    </r>
  </si>
  <si>
    <t>O1 - Caractériser des systèmes privilégiant un usage raisonné du point de vue développement durable.</t>
  </si>
  <si>
    <r>
      <rPr>
        <b/>
        <i/>
        <sz val="9.5"/>
        <color rgb="FF000000"/>
        <rFont val="Verdana"/>
        <family val="2"/>
      </rPr>
      <t>Evaluer, argumenter</t>
    </r>
    <r>
      <rPr>
        <i/>
        <sz val="9.5"/>
        <color rgb="FF000000"/>
        <rFont val="Verdana"/>
        <family val="2"/>
      </rPr>
      <t xml:space="preserve"> la solution convenant le mieux en termes environnementaux et économiques.</t>
    </r>
  </si>
  <si>
    <r>
      <t>Identifier</t>
    </r>
    <r>
      <rPr>
        <sz val="9.5"/>
        <color rgb="FF000000"/>
        <rFont val="Verdana"/>
        <family val="2"/>
      </rPr>
      <t xml:space="preserve"> l'incidence d'une solution constructive sur les impacts environnementaux et économiques le long du cycle de vie du système.</t>
    </r>
  </si>
  <si>
    <r>
      <t>Je suis capable de</t>
    </r>
    <r>
      <rPr>
        <b/>
        <i/>
        <sz val="9.5"/>
        <color rgb="FF000000"/>
        <rFont val="Verdana"/>
        <family val="2"/>
      </rPr>
      <t xml:space="preserve"> citer </t>
    </r>
    <r>
      <rPr>
        <i/>
        <sz val="9.5"/>
        <color rgb="FF000000"/>
        <rFont val="Verdana"/>
        <family val="2"/>
      </rPr>
      <t xml:space="preserve">les impacts environnementaux et économiques d'une solution constructive et de les </t>
    </r>
    <r>
      <rPr>
        <b/>
        <i/>
        <sz val="9.5"/>
        <color rgb="FF000000"/>
        <rFont val="Verdana"/>
        <family val="2"/>
      </rPr>
      <t xml:space="preserve">situer </t>
    </r>
    <r>
      <rPr>
        <i/>
        <sz val="9.5"/>
        <color rgb="FF000000"/>
        <rFont val="Verdana"/>
        <family val="2"/>
      </rPr>
      <t>dans les étapes du cycle de vie du système.</t>
    </r>
  </si>
  <si>
    <r>
      <t>Classer</t>
    </r>
    <r>
      <rPr>
        <sz val="9.5"/>
        <color rgb="FF000000"/>
        <rFont val="Verdana"/>
        <family val="2"/>
      </rPr>
      <t xml:space="preserve"> les solutions constructives selon des critères d'impacts environnementaux et économiques.</t>
    </r>
  </si>
  <si>
    <r>
      <rPr>
        <b/>
        <i/>
        <sz val="9.5"/>
        <color rgb="FF000000"/>
        <rFont val="Verdana"/>
        <family val="2"/>
      </rPr>
      <t>Expliquer, discuter</t>
    </r>
    <r>
      <rPr>
        <i/>
        <sz val="9.5"/>
        <color rgb="FF000000"/>
        <rFont val="Verdana"/>
        <family val="2"/>
      </rPr>
      <t xml:space="preserve"> des avantages et inconvénients d'une solution constructive au regard de leur impacts environnementaux et économiques.</t>
    </r>
  </si>
  <si>
    <r>
      <t>Montrer</t>
    </r>
    <r>
      <rPr>
        <sz val="9.5"/>
        <color rgb="FF000000"/>
        <rFont val="Verdana"/>
        <family val="2"/>
      </rPr>
      <t xml:space="preserve"> qu'une solution constructive minimise (ou non) les impacts environnementaux et économiques.</t>
    </r>
  </si>
  <si>
    <r>
      <rPr>
        <b/>
        <i/>
        <sz val="9.5"/>
        <color rgb="FF000000"/>
        <rFont val="Verdana"/>
        <family val="2"/>
      </rPr>
      <t>Démontrer</t>
    </r>
    <r>
      <rPr>
        <i/>
        <sz val="9.5"/>
        <color rgb="FF000000"/>
        <rFont val="Verdana"/>
        <family val="2"/>
      </rPr>
      <t xml:space="preserve"> comment une solution constructive peut réduire (ou non) les impacts environnementaux et économiques.</t>
    </r>
  </si>
  <si>
    <r>
      <t>Justifier</t>
    </r>
    <r>
      <rPr>
        <sz val="9.5"/>
        <color rgb="FF000000"/>
        <rFont val="Verdana"/>
        <family val="2"/>
      </rPr>
      <t xml:space="preserve"> le choix d'une solution constructive d'un point de vue environnemental et économique.</t>
    </r>
  </si>
  <si>
    <r>
      <t>Analyser</t>
    </r>
    <r>
      <rPr>
        <sz val="9.5"/>
        <color rgb="FF000000"/>
        <rFont val="Verdana"/>
        <family val="2"/>
      </rPr>
      <t xml:space="preserve"> les solutions constructives d'un système au regard de leur impacts environnementaux et économiques.</t>
    </r>
  </si>
  <si>
    <r>
      <rPr>
        <b/>
        <i/>
        <sz val="9.5"/>
        <color rgb="FF000000"/>
        <rFont val="Verdana"/>
        <family val="2"/>
      </rPr>
      <t>Estimer, comparer</t>
    </r>
    <r>
      <rPr>
        <i/>
        <sz val="9.5"/>
        <color rgb="FF000000"/>
        <rFont val="Verdana"/>
        <family val="2"/>
      </rPr>
      <t xml:space="preserve"> les différents impacts environnementaux et économiques des solutions d'un système. </t>
    </r>
    <r>
      <rPr>
        <b/>
        <i/>
        <sz val="9.5"/>
        <color rgb="FF000000"/>
        <rFont val="Verdana"/>
        <family val="2"/>
      </rPr>
      <t>Cerner</t>
    </r>
    <r>
      <rPr>
        <i/>
        <sz val="9.5"/>
        <color rgb="FF000000"/>
        <rFont val="Verdana"/>
        <family val="2"/>
      </rPr>
      <t xml:space="preserve"> les compromis à réaliser.</t>
    </r>
  </si>
  <si>
    <t>Décoder: déchiffrer, interpréter, comprendre</t>
  </si>
  <si>
    <t>Voilà une compétence simplement de niveau 2 !</t>
  </si>
  <si>
    <t>Caractériser</t>
  </si>
  <si>
    <r>
      <t>Marquer le caractère distinctif de quelqu'un, de quelque chose, en indiquer le caractère, mettre en relief leurs traits dominants ; définir : </t>
    </r>
    <r>
      <rPr>
        <i/>
        <sz val="10"/>
        <color rgb="FF1D1D1D"/>
        <rFont val="Inherit"/>
        <charset val="1"/>
      </rPr>
      <t>Ce film caractérise bien notre époque.</t>
    </r>
  </si>
  <si>
    <r>
      <t>Décrire</t>
    </r>
    <r>
      <rPr>
        <sz val="9.5"/>
        <color rgb="FF000000"/>
        <rFont val="Verdana"/>
        <family val="2"/>
      </rPr>
      <t xml:space="preserve"> les étapes de la démarche menée.</t>
    </r>
  </si>
  <si>
    <r>
      <rPr>
        <b/>
        <i/>
        <sz val="9.5"/>
        <color rgb="FF000000"/>
        <rFont val="Verdana"/>
        <family val="2"/>
      </rPr>
      <t>Démontrer</t>
    </r>
    <r>
      <rPr>
        <i/>
        <sz val="9.5"/>
        <color rgb="FF000000"/>
        <rFont val="Verdana"/>
        <family val="2"/>
      </rPr>
      <t xml:space="preserve"> que le choix d'emplacement d'un constituant matériel et/ou logiciel est correct (ou non).</t>
    </r>
  </si>
  <si>
    <r>
      <t xml:space="preserve">Calculer </t>
    </r>
    <r>
      <rPr>
        <sz val="9.5"/>
        <color rgb="FF000000"/>
        <rFont val="Verdana"/>
        <family val="2"/>
      </rPr>
      <t>l'écart entre la simulation et le réel.</t>
    </r>
  </si>
  <si>
    <t>Expliquer, Démontrer, Préciser, Interpréter, Résumer, Traduire, Illustrer, Discuter, Extrapoler</t>
  </si>
  <si>
    <t>Citer, Décrire, Définir, Énumérer, Désigner, Nommer, Sélectionner, Identifier, Arranger, lister, ordonner, reproduire</t>
  </si>
  <si>
    <t>Appliquer, Adapter , Employer, Compléter, Calculer, Résoudre, Établir, Mettre en œuvre, Poser, Représenter, Schématiser, Traiter</t>
  </si>
  <si>
    <t>Décomposer, Extraire, Rechercher, Choisir, Discriminer, Comparer, Catégoriser, Inférer</t>
  </si>
  <si>
    <t>Évaluer, Juger, Argumenter, Critiquer, Décider, Tester, Justifier, Défendre, Recommander</t>
  </si>
  <si>
    <r>
      <t>Montrer</t>
    </r>
    <r>
      <rPr>
        <sz val="9.5"/>
        <color rgb="FF000000"/>
        <rFont val="Verdana"/>
        <family val="2"/>
      </rPr>
      <t xml:space="preserve"> l'écart entre le comportement du réel et le comportement du modèle.</t>
    </r>
  </si>
  <si>
    <r>
      <t>Identifier</t>
    </r>
    <r>
      <rPr>
        <sz val="9.5"/>
        <color rgb="FF000000"/>
        <rFont val="Verdana"/>
        <family val="2"/>
      </rPr>
      <t xml:space="preserve"> le comportement du réel.</t>
    </r>
  </si>
  <si>
    <r>
      <t>Analyser</t>
    </r>
    <r>
      <rPr>
        <sz val="9.5"/>
        <color rgb="FF000000"/>
        <rFont val="Verdana"/>
        <family val="2"/>
      </rPr>
      <t xml:space="preserve"> les paramètres à l'origine de l'écart entre simulation et réel.</t>
    </r>
  </si>
  <si>
    <r>
      <t>Rechercher</t>
    </r>
    <r>
      <rPr>
        <sz val="9.5"/>
        <color rgb="FF000000"/>
        <rFont val="Verdana"/>
        <family val="2"/>
      </rPr>
      <t xml:space="preserve">, </t>
    </r>
    <r>
      <rPr>
        <b/>
        <sz val="9.5"/>
        <color rgb="FF000000"/>
        <rFont val="Verdana"/>
        <family val="2"/>
      </rPr>
      <t>estimer</t>
    </r>
    <r>
      <rPr>
        <sz val="9.5"/>
        <color rgb="FF000000"/>
        <rFont val="Verdana"/>
        <family val="2"/>
      </rPr>
      <t xml:space="preserve"> les paramètres à l'origine de l'écart entre simulation et réel.</t>
    </r>
  </si>
  <si>
    <r>
      <t>Je suis capable de</t>
    </r>
    <r>
      <rPr>
        <b/>
        <i/>
        <sz val="9.5"/>
        <color rgb="FF000000"/>
        <rFont val="Verdana"/>
        <family val="2"/>
      </rPr>
      <t xml:space="preserve"> décrire</t>
    </r>
    <r>
      <rPr>
        <i/>
        <sz val="9.5"/>
        <color rgb="FF000000"/>
        <rFont val="Verdana"/>
        <family val="2"/>
      </rPr>
      <t xml:space="preserve"> les limites d'application d'un modèle.</t>
    </r>
  </si>
  <si>
    <r>
      <t>Identifier</t>
    </r>
    <r>
      <rPr>
        <sz val="9.5"/>
        <color rgb="FF000000"/>
        <rFont val="Verdana"/>
        <family val="2"/>
      </rPr>
      <t xml:space="preserve"> les limitations d'un modèle.</t>
    </r>
  </si>
  <si>
    <r>
      <t>Analyser</t>
    </r>
    <r>
      <rPr>
        <sz val="9.5"/>
        <color rgb="FF000000"/>
        <rFont val="Verdana"/>
        <family val="2"/>
      </rPr>
      <t xml:space="preserve"> la complexité du modèle.</t>
    </r>
  </si>
  <si>
    <r>
      <t>Justifier</t>
    </r>
    <r>
      <rPr>
        <sz val="9.5"/>
        <color rgb="FF000000"/>
        <rFont val="Verdana"/>
        <family val="2"/>
      </rPr>
      <t>, le choix d'un modèle.</t>
    </r>
  </si>
  <si>
    <r>
      <rPr>
        <b/>
        <i/>
        <sz val="9.5"/>
        <color rgb="FF000000"/>
        <rFont val="Verdana"/>
        <family val="2"/>
      </rPr>
      <t>Expliquer, préciser</t>
    </r>
    <r>
      <rPr>
        <i/>
        <sz val="9.5"/>
        <color rgb="FF000000"/>
        <rFont val="Verdana"/>
        <family val="2"/>
      </rPr>
      <t xml:space="preserve"> les caractéristiques d'un élément du modèle. (ex: poutre, moteur, résistance, etc …)</t>
    </r>
  </si>
  <si>
    <r>
      <t>Estimer</t>
    </r>
    <r>
      <rPr>
        <i/>
        <sz val="9.5"/>
        <color rgb="FF000000"/>
        <rFont val="Verdana"/>
        <family val="2"/>
      </rPr>
      <t xml:space="preserve">, </t>
    </r>
    <r>
      <rPr>
        <b/>
        <i/>
        <sz val="9.5"/>
        <color rgb="FF000000"/>
        <rFont val="Verdana"/>
        <family val="2"/>
      </rPr>
      <t>argumenter</t>
    </r>
    <r>
      <rPr>
        <i/>
        <sz val="9.5"/>
        <color rgb="FF000000"/>
        <rFont val="Verdana"/>
        <family val="2"/>
      </rPr>
      <t xml:space="preserve"> le choix d'un modèle vis-à-vis du phénomène à observer et de l'objectif visé.</t>
    </r>
  </si>
  <si>
    <r>
      <t xml:space="preserve">Valider </t>
    </r>
    <r>
      <rPr>
        <sz val="9.5"/>
        <color rgb="FF000000"/>
        <rFont val="Verdana"/>
        <family val="2"/>
      </rPr>
      <t>le comportement d'un modèle.</t>
    </r>
  </si>
  <si>
    <r>
      <t>Préciser</t>
    </r>
    <r>
      <rPr>
        <sz val="9.5"/>
        <color rgb="FF000000"/>
        <rFont val="Verdana"/>
        <family val="2"/>
      </rPr>
      <t xml:space="preserve"> les paramètres internes et externes du modèle.</t>
    </r>
  </si>
  <si>
    <r>
      <t>Exploiter</t>
    </r>
    <r>
      <rPr>
        <sz val="9.5"/>
        <color rgb="FF000000"/>
        <rFont val="Verdana"/>
        <family val="2"/>
      </rPr>
      <t xml:space="preserve"> les résultats d'une modélisation.</t>
    </r>
  </si>
  <si>
    <r>
      <t xml:space="preserve">Comparer, choisir </t>
    </r>
    <r>
      <rPr>
        <sz val="9.5"/>
        <color rgb="FF000000"/>
        <rFont val="Verdana"/>
        <family val="2"/>
      </rPr>
      <t>une valeur de paramètre à partir des résultats d'un ou plusieurs modèles.</t>
    </r>
  </si>
  <si>
    <r>
      <rPr>
        <b/>
        <i/>
        <sz val="9.5"/>
        <color rgb="FF000000"/>
        <rFont val="Verdana"/>
        <family val="2"/>
      </rPr>
      <t>Appliquer</t>
    </r>
    <r>
      <rPr>
        <i/>
        <sz val="9.5"/>
        <color rgb="FF000000"/>
        <rFont val="Verdana"/>
        <family val="2"/>
      </rPr>
      <t xml:space="preserve"> une modélisation et </t>
    </r>
    <r>
      <rPr>
        <b/>
        <i/>
        <sz val="9.5"/>
        <color rgb="FF000000"/>
        <rFont val="Verdana"/>
        <family val="2"/>
      </rPr>
      <t>traiter</t>
    </r>
    <r>
      <rPr>
        <i/>
        <sz val="9.5"/>
        <color rgb="FF000000"/>
        <rFont val="Verdana"/>
        <family val="2"/>
      </rPr>
      <t xml:space="preserve"> les résultats pour en dégager les caractéristiques recherchées.</t>
    </r>
  </si>
  <si>
    <r>
      <t>Utiliser</t>
    </r>
    <r>
      <rPr>
        <sz val="9.5"/>
        <color rgb="FF000000"/>
        <rFont val="Verdana"/>
        <family val="2"/>
      </rPr>
      <t> les outils en respectant la syntaxe et le vocabulaire du langage de description (français, dessin, schémas plans, etc.) correspondant aux normes en vigueur.</t>
    </r>
  </si>
  <si>
    <r>
      <t xml:space="preserve">Je suis capable de </t>
    </r>
    <r>
      <rPr>
        <b/>
        <i/>
        <sz val="9.5"/>
        <color rgb="FF000000"/>
        <rFont val="Verdana"/>
        <family val="2"/>
      </rPr>
      <t>citer</t>
    </r>
    <r>
      <rPr>
        <i/>
        <sz val="9.5"/>
        <color rgb="FF000000"/>
        <rFont val="Verdana"/>
        <family val="2"/>
      </rPr>
      <t xml:space="preserve"> les outils me permettant d'illustrer une idée, un principe, une solution, un projet.</t>
    </r>
  </si>
  <si>
    <r>
      <rPr>
        <b/>
        <i/>
        <sz val="9.5"/>
        <color rgb="FF000000"/>
        <rFont val="Verdana"/>
        <family val="2"/>
      </rPr>
      <t>Illustrer, décrire</t>
    </r>
    <r>
      <rPr>
        <i/>
        <sz val="9.5"/>
        <color rgb="FF000000"/>
        <rFont val="Verdana"/>
        <family val="2"/>
      </rPr>
      <t xml:space="preserve"> une idée, un principe, une solution, un projet sans faire d'erreurs de syntaxe ou de normalisation.</t>
    </r>
  </si>
  <si>
    <r>
      <rPr>
        <b/>
        <i/>
        <sz val="9.5"/>
        <color rgb="FF000000"/>
        <rFont val="Verdana"/>
        <family val="2"/>
      </rPr>
      <t>Reconnaitre, choisir</t>
    </r>
    <r>
      <rPr>
        <i/>
        <sz val="9.5"/>
        <color rgb="FF000000"/>
        <rFont val="Verdana"/>
        <family val="2"/>
      </rPr>
      <t>, l'outil le plus pertinent à la description souhaitée.</t>
    </r>
  </si>
  <si>
    <r>
      <rPr>
        <b/>
        <i/>
        <sz val="9.5"/>
        <color rgb="FF000000"/>
        <rFont val="Verdana"/>
        <family val="2"/>
      </rPr>
      <t>Elaborer</t>
    </r>
    <r>
      <rPr>
        <i/>
        <sz val="9.5"/>
        <color rgb="FF000000"/>
        <rFont val="Verdana"/>
        <family val="2"/>
      </rPr>
      <t xml:space="preserve"> un plan qui clarifie ma description.</t>
    </r>
  </si>
  <si>
    <r>
      <t>Identifier</t>
    </r>
    <r>
      <rPr>
        <sz val="9.5"/>
        <color rgb="FF000000"/>
        <rFont val="Verdana"/>
        <family val="2"/>
      </rPr>
      <t> les outils de description disponibles.</t>
    </r>
  </si>
  <si>
    <r>
      <t>Utiliser</t>
    </r>
    <r>
      <rPr>
        <sz val="9.5"/>
        <color rgb="FF000000"/>
        <rFont val="Verdana"/>
        <family val="2"/>
      </rPr>
      <t> les outils en respectant la syntaxe et le vocabulaire du langage de description correspondant aux normes en vigueur.</t>
    </r>
  </si>
  <si>
    <r>
      <rPr>
        <b/>
        <i/>
        <sz val="9.5"/>
        <color rgb="FF000000"/>
        <rFont val="Verdana"/>
        <family val="2"/>
      </rPr>
      <t xml:space="preserve">Justifier </t>
    </r>
    <r>
      <rPr>
        <i/>
        <sz val="9.5"/>
        <color rgb="FF000000"/>
        <rFont val="Verdana"/>
        <family val="2"/>
      </rPr>
      <t xml:space="preserve">mes propos avec des arguments pertinents. </t>
    </r>
    <r>
      <rPr>
        <b/>
        <i/>
        <sz val="9.5"/>
        <color rgb="FF000000"/>
        <rFont val="Verdana"/>
        <family val="2"/>
      </rPr>
      <t>Argumenter</t>
    </r>
    <r>
      <rPr>
        <i/>
        <sz val="9.5"/>
        <color rgb="FF000000"/>
        <rFont val="Verdana"/>
        <family val="2"/>
      </rPr>
      <t xml:space="preserve"> pour valider  l'idée, le principe, la solution, le projet.</t>
    </r>
  </si>
  <si>
    <r>
      <rPr>
        <b/>
        <i/>
        <sz val="9.5"/>
        <color rgb="FF000000"/>
        <rFont val="Verdana"/>
        <family val="2"/>
      </rPr>
      <t>Justifier, argumenter</t>
    </r>
    <r>
      <rPr>
        <i/>
        <sz val="9.5"/>
        <color rgb="FF000000"/>
        <rFont val="Verdana"/>
        <family val="2"/>
      </rPr>
      <t xml:space="preserve"> le propos pour montrer que le fonctionnement et/ou l'exploitation sont optimaux.</t>
    </r>
  </si>
  <si>
    <r>
      <t>Interpréter</t>
    </r>
    <r>
      <rPr>
        <sz val="9.5"/>
        <color rgb="FF000000"/>
        <rFont val="Verdana"/>
        <family val="2"/>
      </rPr>
      <t xml:space="preserve"> des résultats.</t>
    </r>
  </si>
  <si>
    <r>
      <t xml:space="preserve">Je suis capable de </t>
    </r>
    <r>
      <rPr>
        <b/>
        <i/>
        <sz val="9.5"/>
        <color rgb="FF000000"/>
        <rFont val="Verdana"/>
        <family val="2"/>
      </rPr>
      <t>citer</t>
    </r>
    <r>
      <rPr>
        <i/>
        <sz val="9.5"/>
        <color rgb="FF000000"/>
        <rFont val="Verdana"/>
        <family val="2"/>
      </rPr>
      <t xml:space="preserve"> les hypothèses, le cadre de l'étude et l'objectif de la démarche.</t>
    </r>
  </si>
  <si>
    <r>
      <rPr>
        <b/>
        <sz val="9.5"/>
        <color rgb="FF000000"/>
        <rFont val="Verdana"/>
        <family val="2"/>
      </rPr>
      <t>Identifier</t>
    </r>
    <r>
      <rPr>
        <sz val="9.5"/>
        <color rgb="FF000000"/>
        <rFont val="Verdana"/>
        <family val="2"/>
      </rPr>
      <t xml:space="preserve"> les tenants et aboutissants de la démarche.</t>
    </r>
  </si>
  <si>
    <r>
      <rPr>
        <b/>
        <i/>
        <sz val="9.5"/>
        <color rgb="FF000000"/>
        <rFont val="Verdana"/>
        <family val="2"/>
      </rPr>
      <t>Décrire, expliquer</t>
    </r>
    <r>
      <rPr>
        <i/>
        <sz val="9.5"/>
        <color rgb="FF000000"/>
        <rFont val="Verdana"/>
        <family val="2"/>
      </rPr>
      <t xml:space="preserve"> les différentes étapes de la démarche.</t>
    </r>
  </si>
  <si>
    <r>
      <rPr>
        <b/>
        <sz val="9.5"/>
        <color rgb="FF000000"/>
        <rFont val="Verdana"/>
        <family val="2"/>
      </rPr>
      <t>Justifier</t>
    </r>
    <r>
      <rPr>
        <sz val="9.5"/>
        <color rgb="FF000000"/>
        <rFont val="Verdana"/>
        <family val="2"/>
      </rPr>
      <t xml:space="preserve"> la fiabilité de la démarche, des résultats.</t>
    </r>
  </si>
  <si>
    <r>
      <t>Analyser</t>
    </r>
    <r>
      <rPr>
        <sz val="9.5"/>
        <color rgb="FF000000"/>
        <rFont val="Verdana"/>
        <family val="2"/>
      </rPr>
      <t xml:space="preserve"> une démarche, des résultats.</t>
    </r>
  </si>
  <si>
    <r>
      <t>Comparer, critiquer</t>
    </r>
    <r>
      <rPr>
        <sz val="9.5"/>
        <color rgb="FF000000"/>
        <rFont val="Verdana"/>
        <family val="2"/>
      </rPr>
      <t xml:space="preserve"> la démarche et les résultats obtenus pour montrer qu'ils sont fiables.</t>
    </r>
  </si>
  <si>
    <r>
      <t xml:space="preserve">Conclure </t>
    </r>
    <r>
      <rPr>
        <sz val="9.5"/>
        <color rgb="FF000000"/>
        <rFont val="Verdana"/>
        <family val="2"/>
      </rPr>
      <t>sur les conséquences des résultats obtenus.</t>
    </r>
  </si>
  <si>
    <r>
      <rPr>
        <b/>
        <i/>
        <sz val="9.5"/>
        <color rgb="FF000000"/>
        <rFont val="Verdana"/>
        <family val="2"/>
      </rPr>
      <t>Exposer, illustrer, interpréter</t>
    </r>
    <r>
      <rPr>
        <i/>
        <sz val="9.5"/>
        <color rgb="FF000000"/>
        <rFont val="Verdana"/>
        <family val="2"/>
      </rPr>
      <t xml:space="preserve"> les résultats obtenus.</t>
    </r>
  </si>
  <si>
    <r>
      <rPr>
        <b/>
        <i/>
        <sz val="9.5"/>
        <color rgb="FF000000"/>
        <rFont val="Verdana"/>
        <family val="2"/>
      </rPr>
      <t>Evaluer, chiffrer, critiquer, argumenter</t>
    </r>
    <r>
      <rPr>
        <i/>
        <sz val="9.5"/>
        <color rgb="FF000000"/>
        <rFont val="Verdana"/>
        <family val="2"/>
      </rPr>
      <t xml:space="preserve"> les critères d'appréciation d'une fonction technique.</t>
    </r>
  </si>
  <si>
    <r>
      <t>Analyser</t>
    </r>
    <r>
      <rPr>
        <sz val="9.5"/>
        <color rgb="FF000000"/>
        <rFont val="Verdana"/>
        <family val="2"/>
      </rPr>
      <t xml:space="preserve"> l'efficacité énergétique d'un système.</t>
    </r>
  </si>
  <si>
    <r>
      <t>Estimer</t>
    </r>
    <r>
      <rPr>
        <sz val="9.5"/>
        <color rgb="FF000000"/>
        <rFont val="Verdana"/>
        <family val="2"/>
      </rPr>
      <t xml:space="preserve"> l'efficacité énergétique globale d'un système.</t>
    </r>
  </si>
  <si>
    <r>
      <t xml:space="preserve">Je suis capable de </t>
    </r>
    <r>
      <rPr>
        <b/>
        <i/>
        <sz val="9.5"/>
        <color rgb="FF000000"/>
        <rFont val="Verdana"/>
        <family val="2"/>
      </rPr>
      <t>citer</t>
    </r>
    <r>
      <rPr>
        <i/>
        <sz val="9.5"/>
        <color rgb="FF000000"/>
        <rFont val="Verdana"/>
        <family val="2"/>
      </rPr>
      <t xml:space="preserve"> les différentes formes d'énergie qui transitent dans le système et d'en </t>
    </r>
    <r>
      <rPr>
        <b/>
        <i/>
        <sz val="9.5"/>
        <color rgb="FF000000"/>
        <rFont val="Verdana"/>
        <family val="2"/>
      </rPr>
      <t>définir</t>
    </r>
    <r>
      <rPr>
        <i/>
        <sz val="9.5"/>
        <color rgb="FF000000"/>
        <rFont val="Verdana"/>
        <family val="2"/>
      </rPr>
      <t xml:space="preserve"> les grandeurs de flux.</t>
    </r>
  </si>
  <si>
    <r>
      <t xml:space="preserve">Caractériser </t>
    </r>
    <r>
      <rPr>
        <sz val="9.5"/>
        <color rgb="FF000000"/>
        <rFont val="Verdana"/>
        <family val="2"/>
      </rPr>
      <t>les transformations et/ou modulations d'énergie dans le système.</t>
    </r>
  </si>
  <si>
    <r>
      <rPr>
        <b/>
        <i/>
        <sz val="9.5"/>
        <color rgb="FF000000"/>
        <rFont val="Verdana"/>
        <family val="2"/>
      </rPr>
      <t>Reconnaître, exprimer, expliquer</t>
    </r>
    <r>
      <rPr>
        <i/>
        <sz val="9.5"/>
        <color rgb="FF000000"/>
        <rFont val="Verdana"/>
        <family val="2"/>
      </rPr>
      <t xml:space="preserve"> comment les énergies sont transformées et/ou modulées au sein du système.</t>
    </r>
  </si>
  <si>
    <r>
      <t xml:space="preserve">Décrire </t>
    </r>
    <r>
      <rPr>
        <sz val="9.5"/>
        <color rgb="FF000000"/>
        <rFont val="Verdana"/>
        <family val="2"/>
      </rPr>
      <t>les transformations et/ou modulations d'énergie dans le système.</t>
    </r>
  </si>
  <si>
    <r>
      <rPr>
        <b/>
        <i/>
        <sz val="9.5"/>
        <color rgb="FF000000"/>
        <rFont val="Verdana"/>
        <family val="2"/>
      </rPr>
      <t>Justifier, juger, argumenter</t>
    </r>
    <r>
      <rPr>
        <i/>
        <sz val="9.5"/>
        <color rgb="FF000000"/>
        <rFont val="Verdana"/>
        <family val="2"/>
      </rPr>
      <t xml:space="preserve"> pour montrer qu'un système est efficace (ou non) énegétiquement. </t>
    </r>
    <r>
      <rPr>
        <b/>
        <i/>
        <sz val="9.5"/>
        <color rgb="FF000000"/>
        <rFont val="Verdana"/>
        <family val="2"/>
      </rPr>
      <t xml:space="preserve">Proposer </t>
    </r>
    <r>
      <rPr>
        <i/>
        <sz val="9.5"/>
        <color rgb="FF000000"/>
        <rFont val="Verdana"/>
        <family val="2"/>
      </rPr>
      <t>des pistes d'amélioration.</t>
    </r>
  </si>
  <si>
    <r>
      <t>Justifier</t>
    </r>
    <r>
      <rPr>
        <sz val="9.5"/>
        <color rgb="FF000000"/>
        <rFont val="Verdana"/>
        <family val="2"/>
      </rPr>
      <t xml:space="preserve"> les critères d'appréciation d'une fonction technique.</t>
    </r>
  </si>
  <si>
    <r>
      <t>Montrer</t>
    </r>
    <r>
      <rPr>
        <sz val="9.5"/>
        <color rgb="FF000000"/>
        <rFont val="Verdana"/>
        <family val="2"/>
      </rPr>
      <t xml:space="preserve"> l'évolution temporelle des caractéristiques de fonctionnement d'un système.</t>
    </r>
  </si>
  <si>
    <r>
      <rPr>
        <b/>
        <i/>
        <sz val="9.5"/>
        <color rgb="FF000000"/>
        <rFont val="Verdana"/>
        <family val="2"/>
      </rPr>
      <t>Expliquer, traduire, décrire</t>
    </r>
    <r>
      <rPr>
        <i/>
        <sz val="9.5"/>
        <color rgb="FF000000"/>
        <rFont val="Verdana"/>
        <family val="2"/>
      </rPr>
      <t xml:space="preserve"> l'évolution des grandeurs caractéristiques du fonctionnement d'un système.</t>
    </r>
  </si>
  <si>
    <r>
      <rPr>
        <b/>
        <i/>
        <sz val="9.5"/>
        <color rgb="FF000000"/>
        <rFont val="Verdana"/>
        <family val="2"/>
      </rPr>
      <t>Evaluer, critiquer, argumenter</t>
    </r>
    <r>
      <rPr>
        <i/>
        <sz val="9.5"/>
        <color rgb="FF000000"/>
        <rFont val="Verdana"/>
        <family val="2"/>
      </rPr>
      <t xml:space="preserve"> le fonctionnement temporel d'un système pour montrer qu'il est optimal (ou non).</t>
    </r>
  </si>
  <si>
    <r>
      <rPr>
        <b/>
        <i/>
        <sz val="9.5"/>
        <color rgb="FF000000"/>
        <rFont val="Verdana"/>
        <family val="2"/>
      </rPr>
      <t>Calculer, comparer, critiquer</t>
    </r>
    <r>
      <rPr>
        <i/>
        <sz val="9.5"/>
        <color rgb="FF000000"/>
        <rFont val="Verdana"/>
        <family val="2"/>
      </rPr>
      <t xml:space="preserve"> l'efficacité énergétique d'un système.</t>
    </r>
  </si>
  <si>
    <r>
      <rPr>
        <b/>
        <i/>
        <sz val="9.5"/>
        <color rgb="FF000000"/>
        <rFont val="Verdana"/>
        <family val="2"/>
      </rPr>
      <t>Calculer</t>
    </r>
    <r>
      <rPr>
        <i/>
        <sz val="9.5"/>
        <color rgb="FF000000"/>
        <rFont val="Verdana"/>
        <family val="2"/>
      </rPr>
      <t xml:space="preserve"> les valeurs des grandeurs d'un flux d'énergie, les pertes, le rendement.</t>
    </r>
  </si>
  <si>
    <r>
      <t xml:space="preserve">Je suis capable de </t>
    </r>
    <r>
      <rPr>
        <b/>
        <i/>
        <sz val="9.5"/>
        <color rgb="FF000000"/>
        <rFont val="Verdana"/>
        <family val="2"/>
      </rPr>
      <t xml:space="preserve">décrire </t>
    </r>
    <r>
      <rPr>
        <i/>
        <sz val="9.5"/>
        <color rgb="FF000000"/>
        <rFont val="Verdana"/>
        <family val="2"/>
      </rPr>
      <t xml:space="preserve">une solution technique et de la </t>
    </r>
    <r>
      <rPr>
        <b/>
        <i/>
        <sz val="9.5"/>
        <color rgb="FF000000"/>
        <rFont val="Verdana"/>
        <family val="2"/>
      </rPr>
      <t>relier</t>
    </r>
    <r>
      <rPr>
        <i/>
        <sz val="9.5"/>
        <color rgb="FF000000"/>
        <rFont val="Verdana"/>
        <family val="2"/>
      </rPr>
      <t xml:space="preserve"> à la fonction de service qu'elle accompli.</t>
    </r>
  </si>
  <si>
    <r>
      <t>Traduire, expliquer</t>
    </r>
    <r>
      <rPr>
        <sz val="9.5"/>
        <color rgb="FF000000"/>
        <rFont val="Verdana"/>
        <family val="2"/>
      </rPr>
      <t xml:space="preserve"> comment la solution technique rempli la fonction de service.</t>
    </r>
  </si>
  <si>
    <r>
      <t>Choisir</t>
    </r>
    <r>
      <rPr>
        <sz val="9.5"/>
        <color rgb="FF000000"/>
        <rFont val="Verdana"/>
        <family val="2"/>
      </rPr>
      <t xml:space="preserve"> une solution technique relative aux matériaux, à la structure, à l'énergie et aux informations.</t>
    </r>
  </si>
  <si>
    <r>
      <rPr>
        <b/>
        <i/>
        <sz val="9.5"/>
        <color rgb="FF000000"/>
        <rFont val="Verdana"/>
        <family val="2"/>
      </rPr>
      <t>Adapter, dimensionner</t>
    </r>
    <r>
      <rPr>
        <i/>
        <sz val="9.5"/>
        <color rgb="FF000000"/>
        <rFont val="Verdana"/>
        <family val="2"/>
      </rPr>
      <t xml:space="preserve"> les éléments d'une solution technique pour qu'elle remplisse la fonction demandée.</t>
    </r>
  </si>
  <si>
    <r>
      <t xml:space="preserve">Caractériser </t>
    </r>
    <r>
      <rPr>
        <sz val="9.5"/>
        <color rgb="FF000000"/>
        <rFont val="Verdana"/>
        <family val="2"/>
      </rPr>
      <t>les éléments d'une solution technique.</t>
    </r>
  </si>
  <si>
    <r>
      <t>Estimer, argumenter</t>
    </r>
    <r>
      <rPr>
        <sz val="9.5"/>
        <color rgb="FF000000"/>
        <rFont val="Verdana"/>
        <family val="2"/>
      </rPr>
      <t xml:space="preserve"> le choix d'une solution technique.</t>
    </r>
  </si>
  <si>
    <r>
      <rPr>
        <b/>
        <i/>
        <sz val="9.5"/>
        <color rgb="FF000000"/>
        <rFont val="Verdana"/>
        <family val="2"/>
      </rPr>
      <t>Analyser, trier, critiquer</t>
    </r>
    <r>
      <rPr>
        <i/>
        <sz val="9.5"/>
        <color rgb="FF000000"/>
        <rFont val="Verdana"/>
        <family val="2"/>
      </rPr>
      <t xml:space="preserve"> des solutions techniques pour en dégager les avantages et inconvénients.</t>
    </r>
  </si>
  <si>
    <r>
      <t xml:space="preserve">Interpréter </t>
    </r>
    <r>
      <rPr>
        <sz val="9.5"/>
        <color rgb="FF000000"/>
        <rFont val="Verdana"/>
        <family val="2"/>
      </rPr>
      <t>les performances des fonctions techniques (exigences) demandées par le cahier des charges fonctionnel.</t>
    </r>
  </si>
  <si>
    <r>
      <t>Justifier</t>
    </r>
    <r>
      <rPr>
        <sz val="9.5"/>
        <color rgb="FF000000"/>
        <rFont val="Verdana"/>
        <family val="2"/>
      </rPr>
      <t xml:space="preserve"> le choix d'un matériau, un procédé, une solution à partir d'une analyse multicritère.</t>
    </r>
  </si>
  <si>
    <t>IT</t>
  </si>
  <si>
    <t>IT &amp; I2D</t>
  </si>
  <si>
    <t>I2D</t>
  </si>
  <si>
    <t>2I2D uniquement</t>
  </si>
  <si>
    <t>1. Principes de conception des produits et développement durable</t>
  </si>
  <si>
    <t>2. Approche fonctionnelle et structurelle des produits</t>
  </si>
  <si>
    <t>3. Approche comportementale des produits</t>
  </si>
  <si>
    <t>4. Éco-conception des produits</t>
  </si>
  <si>
    <t>5. Solutions constructives</t>
  </si>
  <si>
    <t>6. Prototypage et expérimentations</t>
  </si>
  <si>
    <t>Répartition en classe de 1ère</t>
  </si>
  <si>
    <t>Réf ancien prog</t>
  </si>
  <si>
    <t>1.1. La démarche de projet</t>
  </si>
  <si>
    <t>1.2. Outils de l'ingénierie système</t>
  </si>
  <si>
    <t>1.3. Compétitivité des produits</t>
  </si>
  <si>
    <t>1.4. Créativité et innovation technologique</t>
  </si>
  <si>
    <t>1.5. Approche environnementale</t>
  </si>
  <si>
    <t>2.1. Représentation des flux MEI</t>
  </si>
  <si>
    <t>2.2. Approche fonctionnelle et structurelle des ossatures et des enveloppes</t>
  </si>
  <si>
    <t>2.3. Approche fonctionnelle et structurelle des chaînes de puissance</t>
  </si>
  <si>
    <t>2.4. Approche fonctionnelle et structurelle d’une chaîne d’information</t>
  </si>
  <si>
    <t>3.1. Modélisations et simulations</t>
  </si>
  <si>
    <t>3.2. Comportement mécanique des produits</t>
  </si>
  <si>
    <t>3.3. Comportement énergétique des produits</t>
  </si>
  <si>
    <t>3.4. Comportement informationnel des produits</t>
  </si>
  <si>
    <t>4.1. Outils de représentation du réel</t>
  </si>
  <si>
    <t>4.2. Démarches de conception</t>
  </si>
  <si>
    <t>4.3. Conception des produits</t>
  </si>
  <si>
    <t>5.1. Constituants des ossatures et enveloppes</t>
  </si>
  <si>
    <t>5.2. Constituants de puissance</t>
  </si>
  <si>
    <t>5.3. Constituants de l’information</t>
  </si>
  <si>
    <t>6.1. Moyens de prototypage rapide</t>
  </si>
  <si>
    <t>6.2. Expérimentations et essais</t>
  </si>
  <si>
    <t>6.3. Vérification, validation et qualification du prototype d’un produit</t>
  </si>
  <si>
    <t>Dimension socio - culturelle</t>
  </si>
  <si>
    <t>O1 - Caractériser des produits ou des constituants privilégiant un usage raisonné du point de vue développement durable</t>
  </si>
  <si>
    <t>CO1.1. Justifier les choix des structures matérielles et/ou logicielles d’un produit, identifier les flux mis en oeuvre dans une approche de développement durable</t>
  </si>
  <si>
    <t>CO11</t>
  </si>
  <si>
    <t>CO1.2. Justifier le choix d’une solution selon des contraintes d’ergonomie et de design</t>
  </si>
  <si>
    <t>CO12</t>
  </si>
  <si>
    <t>CO1.3.Justifier les solutions constructives d’un produit au regard des performances environnementales et estimer leur impact sur l’efficacité globale</t>
  </si>
  <si>
    <t>CO21 &amp;CO22</t>
  </si>
  <si>
    <t>Dimension scientifique et technique</t>
  </si>
  <si>
    <t>O2 - Identifier les éléments influents du développement d’un produit</t>
  </si>
  <si>
    <t>CO2.1. Décoder le cahier des charges d’un produit, participer, si besoin, à sa modification</t>
  </si>
  <si>
    <t>CO31</t>
  </si>
  <si>
    <t>CO2.2. Évaluer la compétitivité d’un produit d’un point de vue technique et économique</t>
  </si>
  <si>
    <t>CO32</t>
  </si>
  <si>
    <t>O3 - Analyser l’organisation fonctionnelle et structurelle d’un produit</t>
  </si>
  <si>
    <t>CO3.1. Identifier et caractériser les fonctions et les constituants d’un produit ainsi que ses entrées/sorties</t>
  </si>
  <si>
    <t>ancien CO4</t>
  </si>
  <si>
    <t>CO3.2. Identifier et caractériser l’agencement matériel et/ou logiciel d’un produit</t>
  </si>
  <si>
    <t>CO3.3. Identifier et caractériser le fonctionnement temporel d’un produit ou d'un processus</t>
  </si>
  <si>
    <t>CO3.4. Identifier et caractériser des solutions techniques</t>
  </si>
  <si>
    <t>O4 - Communiquer une idée, un principe ou une solution technique, un projet, y compris en langue étrangère</t>
  </si>
  <si>
    <t>CO4.1. Décrire une idée, un principe, une solution, un projet en utilisant des outils de représentation adaptés</t>
  </si>
  <si>
    <t>ancien CO6</t>
  </si>
  <si>
    <t>CO4.2. Décrire le fonctionnement et/ou l’exploitation d’un système en utilisant l'outil de description le plus pertinent</t>
  </si>
  <si>
    <t>CO4.3. Présenter et argumenter des démarches, des résultats, y compris dans une langue étrangère</t>
  </si>
  <si>
    <t>Dimension ingénierie design</t>
  </si>
  <si>
    <t>O5 – Imaginer une solution, répondre à un besoin</t>
  </si>
  <si>
    <t>CO5.1. S’impliquer dans une démarche de projet menée en groupe</t>
  </si>
  <si>
    <t>CO5.2. Identifier et justifier un problème technique à partir de l’analyse globale d’un produit (approche matière – énergie – information)</t>
  </si>
  <si>
    <t>CO71</t>
  </si>
  <si>
    <t>CO5.3. Mettre en évidence les constituants d’un produit à partir des diagrammes pertinents.</t>
  </si>
  <si>
    <t>CO5.4. Planifier un projet (diagramme de Gantt, chemin critique) en utilisant les outils adaptés et en prenant en compte les données technico-économiques</t>
  </si>
  <si>
    <t>CO5.5. Proposer des solutions à un problème technique identifié en participant à des démarches de créativité, choisir et justifier la solution retenue</t>
  </si>
  <si>
    <t>CO72</t>
  </si>
  <si>
    <t>CO5.6. Participer à une étude de design d’un produit dans une démarche de développement durable</t>
  </si>
  <si>
    <t>CO73</t>
  </si>
  <si>
    <t>CO5.7. Définir la structure matérielle, la constitution d’un produit en fonction des caractéristiques technico-économiques et environnementales attendues</t>
  </si>
  <si>
    <t>CO5.8. Concevoir</t>
  </si>
  <si>
    <t>CO74</t>
  </si>
  <si>
    <t>O6 - Préparer une simulation et exploiter les résultats pour prédire un fonctionnement, valider une performance ou une solution</t>
  </si>
  <si>
    <r>
      <t xml:space="preserve">CO6.1. Expliquer des éléments d’une modélisation </t>
    </r>
    <r>
      <rPr>
        <sz val="11"/>
        <color rgb="FFFF0000"/>
        <rFont val="&quot;Verdana&quot;"/>
      </rPr>
      <t>multiphysique</t>
    </r>
    <r>
      <rPr>
        <sz val="11"/>
        <rFont val="&quot;Verdana&quot;"/>
      </rPr>
      <t xml:space="preserve"> proposée relative au comportement de tout ou partie d’un système</t>
    </r>
  </si>
  <si>
    <t>CO5.1</t>
  </si>
  <si>
    <r>
      <t xml:space="preserve">CO6.2. Identifier </t>
    </r>
    <r>
      <rPr>
        <sz val="11"/>
        <color rgb="FFFF0000"/>
        <rFont val="&quot;Verdana&quot;"/>
      </rPr>
      <t xml:space="preserve">et régler </t>
    </r>
    <r>
      <rPr>
        <sz val="11"/>
        <rFont val="&quot;Verdana&quot;"/>
      </rPr>
      <t xml:space="preserve">des variables </t>
    </r>
    <r>
      <rPr>
        <sz val="11"/>
        <color rgb="FFFF0000"/>
        <rFont val="&quot;Verdana&quot;"/>
      </rPr>
      <t xml:space="preserve">et des paramètres </t>
    </r>
    <r>
      <rPr>
        <sz val="11"/>
        <rFont val="&quot;Verdana&quot;"/>
      </rPr>
      <t xml:space="preserve">internes et externes utiles </t>
    </r>
    <r>
      <rPr>
        <sz val="11"/>
        <color rgb="FFFF0000"/>
        <rFont val="&quot;Verdana&quot;"/>
      </rPr>
      <t>à une simulation mobilisant une modélisation multiphysique</t>
    </r>
  </si>
  <si>
    <t>CO5.2</t>
  </si>
  <si>
    <r>
      <t xml:space="preserve">CO6.3. Évaluer un écart entre le comportement du réel et </t>
    </r>
    <r>
      <rPr>
        <sz val="11"/>
        <color rgb="FFFF0000"/>
        <rFont val="&quot;Verdana&quot;"/>
      </rPr>
      <t xml:space="preserve">les résultats </t>
    </r>
    <r>
      <rPr>
        <sz val="11"/>
        <rFont val="&quot;Verdana&quot;"/>
      </rPr>
      <t xml:space="preserve"> </t>
    </r>
    <r>
      <rPr>
        <sz val="11"/>
        <color rgb="FFFF0000"/>
        <rFont val="&quot;Verdana&quot;"/>
      </rPr>
      <t>fournis par le modèle en fonction des paramètres proposés, conclure sur la validité du modèle</t>
    </r>
  </si>
  <si>
    <t>CO5.3</t>
  </si>
  <si>
    <t>CO6.4. Choisir pour une fonction donnée, un modèle de comportement à partir d’observations ou de mesures faites sur le produit</t>
  </si>
  <si>
    <t>CO81</t>
  </si>
  <si>
    <t>CO6.5. Interpréter les résultats d’une simulation et conclure sur la performance de la solution</t>
  </si>
  <si>
    <t>CO82</t>
  </si>
  <si>
    <t>O7 – Expérimenter et réaliser des prototypes ou des maquettes</t>
  </si>
  <si>
    <t>CO92</t>
  </si>
  <si>
    <t>CO83</t>
  </si>
  <si>
    <t>CO91</t>
  </si>
  <si>
    <r>
      <t>C01.1.</t>
    </r>
    <r>
      <rPr>
        <sz val="13.5"/>
        <color rgb="FF3366FF"/>
        <rFont val="Verdana"/>
        <family val="2"/>
      </rPr>
      <t> Justifier les choix des structures matérielles et/ou logicielles d’un produit, identifier les flux mis en oeuvre dans une approche de développement durable</t>
    </r>
  </si>
  <si>
    <r>
      <t>C01.2.</t>
    </r>
    <r>
      <rPr>
        <sz val="13.5"/>
        <color rgb="FF0000FF"/>
        <rFont val="Verdana"/>
        <family val="2"/>
      </rPr>
      <t> Justifier le choix d’une solution selon des contraintes d’ergonomie et de design.</t>
    </r>
  </si>
  <si>
    <r>
      <t>C01.3.</t>
    </r>
    <r>
      <rPr>
        <sz val="13.5"/>
        <color rgb="FF0000FF"/>
        <rFont val="Verdana"/>
        <family val="2"/>
      </rPr>
      <t> Justifier les solutions constructives d’un produit au regard des performances environnementales et estimer leur impact sur l’efficacité globale</t>
    </r>
  </si>
  <si>
    <t>CO1.3 Justifier les solutions constructives d’un produit au regard des performances environnementales et estimer leur impact sur l’efficacité globale</t>
  </si>
  <si>
    <r>
      <t>Identifier</t>
    </r>
    <r>
      <rPr>
        <sz val="9.5"/>
        <color rgb="FF000000"/>
        <rFont val="Verdana"/>
        <family val="2"/>
      </rPr>
      <t> la contribution des structures matérielles d'un produit et les énergies mises en œuvre à la dimension développement durable.</t>
    </r>
  </si>
  <si>
    <r>
      <t>Classer</t>
    </r>
    <r>
      <rPr>
        <sz val="9.5"/>
        <color rgb="FF000000"/>
        <rFont val="Verdana"/>
        <family val="2"/>
      </rPr>
      <t> les structures matérielles d'un produit et les énergies en fonction de leur impact environnemental.</t>
    </r>
  </si>
  <si>
    <r>
      <t>Analyser</t>
    </r>
    <r>
      <rPr>
        <sz val="9.5"/>
        <color rgb="FF000000"/>
        <rFont val="Verdana"/>
        <family val="2"/>
      </rPr>
      <t> le produit du point de vue du développement durable.</t>
    </r>
  </si>
  <si>
    <r>
      <t>Je suis capable d</t>
    </r>
    <r>
      <rPr>
        <b/>
        <i/>
        <sz val="9.5"/>
        <color rgb="FF000000"/>
        <rFont val="Verdana"/>
        <family val="2"/>
      </rPr>
      <t>'identifier</t>
    </r>
    <r>
      <rPr>
        <i/>
        <sz val="9.5"/>
        <color rgb="FF000000"/>
        <rFont val="Verdana"/>
        <family val="2"/>
      </rPr>
      <t xml:space="preserve">, de citer les impacts environnementaux de structures matérielles de produits et des énergies mises en œuvre au cours de leur cycle de vie. </t>
    </r>
  </si>
  <si>
    <r>
      <rPr>
        <b/>
        <i/>
        <sz val="9.5"/>
        <color rgb="FF000000"/>
        <rFont val="Verdana"/>
        <family val="2"/>
      </rPr>
      <t>Reconnaître</t>
    </r>
    <r>
      <rPr>
        <i/>
        <sz val="9.5"/>
        <color rgb="FF000000"/>
        <rFont val="Verdana"/>
        <family val="2"/>
      </rPr>
      <t xml:space="preserve"> la phase du cycle de vie d'un produit et les matériaux, systèmes et énergie qui ont le plus grand impact environnemental.</t>
    </r>
  </si>
  <si>
    <r>
      <t>Identifier</t>
    </r>
    <r>
      <rPr>
        <sz val="9.5"/>
        <color rgb="FF000000"/>
        <rFont val="Verdana"/>
        <family val="2"/>
      </rPr>
      <t xml:space="preserve"> les contraintes d'ergonomie et de design d'un produit.</t>
    </r>
  </si>
  <si>
    <r>
      <t>Indiquer</t>
    </r>
    <r>
      <rPr>
        <sz val="9.5"/>
        <color rgb="FF000000"/>
        <rFont val="Verdana"/>
        <family val="2"/>
      </rPr>
      <t> les normes relatives au produit étudié.</t>
    </r>
  </si>
  <si>
    <r>
      <t xml:space="preserve">Je suis capable de </t>
    </r>
    <r>
      <rPr>
        <b/>
        <i/>
        <sz val="9.5"/>
        <color rgb="FF000000"/>
        <rFont val="Verdana"/>
        <family val="2"/>
      </rPr>
      <t>citer</t>
    </r>
    <r>
      <rPr>
        <i/>
        <sz val="9.5"/>
        <color rgb="FF000000"/>
        <rFont val="Verdana"/>
        <family val="2"/>
      </rPr>
      <t xml:space="preserve"> les types de contraintes d'ergonomie et de design auquel le produit doit répondre.</t>
    </r>
  </si>
  <si>
    <r>
      <rPr>
        <b/>
        <i/>
        <sz val="9.5"/>
        <color rgb="FF000000"/>
        <rFont val="Verdana"/>
        <family val="2"/>
      </rPr>
      <t>Reconnaître, expliquer</t>
    </r>
    <r>
      <rPr>
        <i/>
        <sz val="9.5"/>
        <color rgb="FF000000"/>
        <rFont val="Verdana"/>
        <family val="2"/>
      </rPr>
      <t xml:space="preserve"> les points de la norme en lien avec le produit et l'ergonomie et le design.</t>
    </r>
  </si>
  <si>
    <r>
      <rPr>
        <b/>
        <i/>
        <sz val="9.5"/>
        <color rgb="FF000000"/>
        <rFont val="Verdana"/>
        <family val="2"/>
      </rPr>
      <t>Estimer, comparer</t>
    </r>
    <r>
      <rPr>
        <i/>
        <sz val="9.5"/>
        <color rgb="FF000000"/>
        <rFont val="Verdana"/>
        <family val="2"/>
      </rPr>
      <t xml:space="preserve"> les différentes parties ou solutions du produit. </t>
    </r>
    <r>
      <rPr>
        <b/>
        <i/>
        <sz val="9.5"/>
        <color rgb="FF000000"/>
        <rFont val="Verdana"/>
        <family val="2"/>
      </rPr>
      <t>Cerner</t>
    </r>
    <r>
      <rPr>
        <i/>
        <sz val="9.5"/>
        <color rgb="FF000000"/>
        <rFont val="Verdana"/>
        <family val="2"/>
      </rPr>
      <t xml:space="preserve"> les compromis à réaliser.</t>
    </r>
  </si>
  <si>
    <r>
      <rPr>
        <b/>
        <i/>
        <sz val="9.5"/>
        <color rgb="FF000000"/>
        <rFont val="Verdana"/>
        <family val="2"/>
      </rPr>
      <t>Proposer, argumenter</t>
    </r>
    <r>
      <rPr>
        <i/>
        <sz val="9.5"/>
        <color rgb="FF000000"/>
        <rFont val="Verdana"/>
        <family val="2"/>
      </rPr>
      <t xml:space="preserve"> la solution convenant le mieux au regard des impacts sur l'ergonomie et le design.</t>
    </r>
  </si>
  <si>
    <r>
      <t>Justifier</t>
    </r>
    <r>
      <rPr>
        <sz val="9.5"/>
        <color rgb="FF000000"/>
        <rFont val="Verdana"/>
        <family val="2"/>
      </rPr>
      <t> la solution satisfaisant les contraintes d'ergonomie et de design.</t>
    </r>
  </si>
  <si>
    <r>
      <t>Poser</t>
    </r>
    <r>
      <rPr>
        <sz val="9.5"/>
        <color rgb="FF000000"/>
        <rFont val="Verdana"/>
        <family val="2"/>
      </rPr>
      <t> les conditions techniques à satisfaire pour répondre aux contraintes étudiées</t>
    </r>
  </si>
  <si>
    <r>
      <t>Analyser</t>
    </r>
    <r>
      <rPr>
        <sz val="9.5"/>
        <color rgb="FF000000"/>
        <rFont val="Verdana"/>
        <family val="2"/>
      </rPr>
      <t> le produit pour mettre en évidence ses caractéristiques face aux contraintes étudiées.</t>
    </r>
  </si>
  <si>
    <r>
      <t>Identifier</t>
    </r>
    <r>
      <rPr>
        <sz val="9.5"/>
        <color rgb="FF000000"/>
        <rFont val="Verdana"/>
        <family val="2"/>
      </rPr>
      <t xml:space="preserve"> l'incidence d'une solution constructive sur les impacts environnementaux et la consommation énergétique le long du cycle de vie du produit.</t>
    </r>
  </si>
  <si>
    <r>
      <t>Justifier</t>
    </r>
    <r>
      <rPr>
        <sz val="9.5"/>
        <color rgb="FF000000"/>
        <rFont val="Verdana"/>
        <family val="2"/>
      </rPr>
      <t xml:space="preserve"> le choix d'une solution constructive d'un point de vue de ses performances environnementales et de son efficacité globale.</t>
    </r>
  </si>
  <si>
    <r>
      <t>Analyser</t>
    </r>
    <r>
      <rPr>
        <sz val="9.5"/>
        <color rgb="FF000000"/>
        <rFont val="Verdana"/>
        <family val="2"/>
      </rPr>
      <t xml:space="preserve"> les solutions constructives d'un système au regard de leur impacts environnementaux et de leur efficacité énergétique.</t>
    </r>
  </si>
  <si>
    <r>
      <rPr>
        <b/>
        <i/>
        <sz val="9.5"/>
        <color rgb="FF000000"/>
        <rFont val="Verdana"/>
        <family val="2"/>
      </rPr>
      <t>Estimer, comparer</t>
    </r>
    <r>
      <rPr>
        <i/>
        <sz val="9.5"/>
        <color rgb="FF000000"/>
        <rFont val="Verdana"/>
        <family val="2"/>
      </rPr>
      <t xml:space="preserve"> les différents impacts environnementaux et l'efficactité globale des solutions d'un produit. </t>
    </r>
    <r>
      <rPr>
        <b/>
        <i/>
        <sz val="9.5"/>
        <color rgb="FF000000"/>
        <rFont val="Verdana"/>
        <family val="2"/>
      </rPr>
      <t>Cerner</t>
    </r>
    <r>
      <rPr>
        <i/>
        <sz val="9.5"/>
        <color rgb="FF000000"/>
        <rFont val="Verdana"/>
        <family val="2"/>
      </rPr>
      <t xml:space="preserve"> les compromis à réaliser.</t>
    </r>
  </si>
  <si>
    <r>
      <rPr>
        <b/>
        <i/>
        <sz val="9.5"/>
        <color rgb="FF000000"/>
        <rFont val="Verdana"/>
        <family val="2"/>
      </rPr>
      <t>Evaluer, argumenter</t>
    </r>
    <r>
      <rPr>
        <i/>
        <sz val="9.5"/>
        <color rgb="FF000000"/>
        <rFont val="Verdana"/>
        <family val="2"/>
      </rPr>
      <t xml:space="preserve"> la solution convenant le mieux en termes environnementaux et d'efficacité globale.</t>
    </r>
  </si>
  <si>
    <r>
      <t>Ancien C02.1.</t>
    </r>
    <r>
      <rPr>
        <sz val="13.5"/>
        <color rgb="FF3366FF"/>
        <rFont val="Verdana"/>
        <family val="2"/>
      </rPr>
      <t>  Identifier les flux et la forme de l’énergie, caractériser ses transformations et/ou modulations et estimer l’efficacité énergétique globale d’un système.</t>
    </r>
  </si>
  <si>
    <r>
      <t>Ancien C02.2.</t>
    </r>
    <r>
      <rPr>
        <sz val="13.5"/>
        <color rgb="FF0000FF"/>
        <rFont val="Verdana"/>
        <family val="2"/>
      </rPr>
      <t>  Justifier les solutions constructives d’un système au regard des impacts environnementaux et économiques engendrés tout au long de son cycle de vie.</t>
    </r>
  </si>
  <si>
    <r>
      <t>Je suis capable de</t>
    </r>
    <r>
      <rPr>
        <b/>
        <i/>
        <sz val="9.5"/>
        <color rgb="FF000000"/>
        <rFont val="Verdana"/>
        <family val="2"/>
      </rPr>
      <t xml:space="preserve"> décrire </t>
    </r>
    <r>
      <rPr>
        <i/>
        <sz val="9.5"/>
        <color rgb="FF000000"/>
        <rFont val="Verdana"/>
        <family val="2"/>
      </rPr>
      <t xml:space="preserve">les impacts environnementaux d'une solution constructive, de les </t>
    </r>
    <r>
      <rPr>
        <b/>
        <i/>
        <sz val="9.5"/>
        <color rgb="FF000000"/>
        <rFont val="Verdana"/>
        <family val="2"/>
      </rPr>
      <t xml:space="preserve">situer </t>
    </r>
    <r>
      <rPr>
        <i/>
        <sz val="9.5"/>
        <color rgb="FF000000"/>
        <rFont val="Verdana"/>
        <family val="2"/>
      </rPr>
      <t xml:space="preserve">dans les étapes du cycle de vie du produit.
</t>
    </r>
    <r>
      <rPr>
        <b/>
        <i/>
        <sz val="9.5"/>
        <color rgb="FF000000"/>
        <rFont val="Verdana"/>
        <family val="2"/>
      </rPr>
      <t>Citer</t>
    </r>
    <r>
      <rPr>
        <i/>
        <sz val="9.5"/>
        <color rgb="FF000000"/>
        <rFont val="Verdana"/>
        <family val="2"/>
      </rPr>
      <t xml:space="preserve"> les différentes formes d'énergie qui transitent dans le produit et d'en </t>
    </r>
    <r>
      <rPr>
        <b/>
        <i/>
        <sz val="9.5"/>
        <color rgb="FF000000"/>
        <rFont val="Verdana"/>
        <family val="2"/>
      </rPr>
      <t>définir</t>
    </r>
    <r>
      <rPr>
        <i/>
        <sz val="9.5"/>
        <color rgb="FF000000"/>
        <rFont val="Verdana"/>
        <family val="2"/>
      </rPr>
      <t xml:space="preserve"> les grandeurs de flux.</t>
    </r>
  </si>
  <si>
    <r>
      <rPr>
        <b/>
        <i/>
        <sz val="9.5"/>
        <color rgb="FF000000"/>
        <rFont val="Verdana"/>
        <family val="2"/>
      </rPr>
      <t>Expliquer, discuter</t>
    </r>
    <r>
      <rPr>
        <i/>
        <sz val="9.5"/>
        <color rgb="FF000000"/>
        <rFont val="Verdana"/>
        <family val="2"/>
      </rPr>
      <t xml:space="preserve"> des avantages et inconvénients d'une solution constructive au regard de leur impacts environnementaux. 
</t>
    </r>
    <r>
      <rPr>
        <b/>
        <i/>
        <sz val="9.5"/>
        <color rgb="FF000000"/>
        <rFont val="Verdana"/>
        <family val="2"/>
      </rPr>
      <t>Reconnaître, exprimer, expliquer</t>
    </r>
    <r>
      <rPr>
        <i/>
        <sz val="9.5"/>
        <color rgb="FF000000"/>
        <rFont val="Verdana"/>
        <family val="2"/>
      </rPr>
      <t xml:space="preserve"> comment les énergies sont transformées et/ou modulées au sein du produit.</t>
    </r>
  </si>
  <si>
    <r>
      <t>Classer</t>
    </r>
    <r>
      <rPr>
        <sz val="9.5"/>
        <color rgb="FF000000"/>
        <rFont val="Verdana"/>
        <family val="2"/>
      </rPr>
      <t xml:space="preserve"> les solutions constructives selon des critères d'impacts environnementaux et de transformations et/ou modulations d'énergie.</t>
    </r>
  </si>
  <si>
    <r>
      <t>Montrer</t>
    </r>
    <r>
      <rPr>
        <sz val="9.5"/>
        <color rgb="FF000000"/>
        <rFont val="Verdana"/>
        <family val="2"/>
      </rPr>
      <t xml:space="preserve"> qu'une solution constructive minimise (ou non) les impacts environnementaux et </t>
    </r>
    <r>
      <rPr>
        <b/>
        <sz val="9.5"/>
        <color rgb="FF000000"/>
        <rFont val="Verdana"/>
        <family val="2"/>
      </rPr>
      <t>calculer</t>
    </r>
    <r>
      <rPr>
        <sz val="9.5"/>
        <color rgb="FF000000"/>
        <rFont val="Verdana"/>
        <family val="2"/>
      </rPr>
      <t xml:space="preserve"> son efficacité énergétique.</t>
    </r>
  </si>
  <si>
    <r>
      <rPr>
        <b/>
        <i/>
        <sz val="9.5"/>
        <color rgb="FF000000"/>
        <rFont val="Verdana"/>
        <family val="2"/>
      </rPr>
      <t>Démontrer</t>
    </r>
    <r>
      <rPr>
        <i/>
        <sz val="9.5"/>
        <color rgb="FF000000"/>
        <rFont val="Verdana"/>
        <family val="2"/>
      </rPr>
      <t xml:space="preserve"> comment une solution constructive peut réduire (ou non) les impacts environnementaux et améliorer (ou non) l'efficacité énergétique. 
</t>
    </r>
    <r>
      <rPr>
        <b/>
        <i/>
        <sz val="9.5"/>
        <color rgb="FF000000"/>
        <rFont val="Verdana"/>
        <family val="2"/>
      </rPr>
      <t>Calculer</t>
    </r>
    <r>
      <rPr>
        <i/>
        <sz val="9.5"/>
        <color rgb="FF000000"/>
        <rFont val="Verdana"/>
        <family val="2"/>
      </rPr>
      <t xml:space="preserve"> les valeurs des grandeurs d'un flux d'énergie, les pertes, le rendement, l'efficacité énergétique du produit.</t>
    </r>
  </si>
  <si>
    <t>O2 - Identifier les éléments influents du développement d’un produit.</t>
  </si>
  <si>
    <t>CO3.1. Décoder le cahier des charges fonctionnel d’un produit, participer, si besoin, à sa modification.</t>
  </si>
  <si>
    <t>CO3.2. Évaluer la compétitivité d’un produit d’un point de vue technique et économique.</t>
  </si>
  <si>
    <r>
      <t>C02.1.</t>
    </r>
    <r>
      <rPr>
        <sz val="13.5"/>
        <color rgb="FF3366FF"/>
        <rFont val="Verdana"/>
        <family val="2"/>
      </rPr>
      <t> Décoder le cahier des charges fonctionnel d'un produit, participer, si besoin, à sa modification.</t>
    </r>
  </si>
  <si>
    <r>
      <t>C02.2.</t>
    </r>
    <r>
      <rPr>
        <sz val="13.5"/>
        <color rgb="FF0000FF"/>
        <rFont val="Verdana"/>
        <family val="2"/>
      </rPr>
      <t xml:space="preserve">  Évaluer la compétitivité d’un produit d’un point de vue technique et économique.  </t>
    </r>
  </si>
  <si>
    <r>
      <t>Identifier</t>
    </r>
    <r>
      <rPr>
        <sz val="9.5"/>
        <color rgb="FF000000"/>
        <rFont val="Verdana"/>
        <family val="2"/>
      </rPr>
      <t xml:space="preserve"> le contexte et les cas d'utilisation d'un produit.</t>
    </r>
  </si>
  <si>
    <r>
      <t xml:space="preserve">Je suis capable de </t>
    </r>
    <r>
      <rPr>
        <b/>
        <i/>
        <sz val="9.5"/>
        <color rgb="FF000000"/>
        <rFont val="Verdana"/>
        <family val="2"/>
      </rPr>
      <t>définir</t>
    </r>
    <r>
      <rPr>
        <i/>
        <sz val="9.5"/>
        <color rgb="FF000000"/>
        <rFont val="Verdana"/>
        <family val="2"/>
      </rPr>
      <t xml:space="preserve"> le contexte et les conditions d'utilisation d'un produit.</t>
    </r>
  </si>
  <si>
    <r>
      <t>Interpréter</t>
    </r>
    <r>
      <rPr>
        <sz val="9.5"/>
        <color rgb="FF000000"/>
        <rFont val="Verdana"/>
        <family val="2"/>
      </rPr>
      <t xml:space="preserve"> le besoin auquel répond le produit et </t>
    </r>
    <r>
      <rPr>
        <b/>
        <sz val="9.5"/>
        <color rgb="FF000000"/>
        <rFont val="Verdana"/>
        <family val="2"/>
      </rPr>
      <t>traduire</t>
    </r>
    <r>
      <rPr>
        <sz val="9.5"/>
        <color rgb="FF000000"/>
        <rFont val="Verdana"/>
        <family val="2"/>
      </rPr>
      <t xml:space="preserve"> les fonctions de service qui en découlent.</t>
    </r>
  </si>
  <si>
    <r>
      <rPr>
        <b/>
        <i/>
        <sz val="9.5"/>
        <color rgb="FF000000"/>
        <rFont val="Verdana"/>
        <family val="2"/>
      </rPr>
      <t>Expliquer, préciser</t>
    </r>
    <r>
      <rPr>
        <i/>
        <sz val="9.5"/>
        <color rgb="FF000000"/>
        <rFont val="Verdana"/>
        <family val="2"/>
      </rPr>
      <t xml:space="preserve"> le besoin auquel doit répondre un produit et de </t>
    </r>
    <r>
      <rPr>
        <b/>
        <i/>
        <sz val="9.5"/>
        <color rgb="FF000000"/>
        <rFont val="Verdana"/>
        <family val="2"/>
      </rPr>
      <t>lister</t>
    </r>
    <r>
      <rPr>
        <i/>
        <sz val="9.5"/>
        <color rgb="FF000000"/>
        <rFont val="Verdana"/>
        <family val="2"/>
      </rPr>
      <t xml:space="preserve"> les fonctions de service qui en découlent.</t>
    </r>
  </si>
  <si>
    <r>
      <rPr>
        <b/>
        <i/>
        <sz val="9.5"/>
        <color rgb="FF000000"/>
        <rFont val="Verdana"/>
        <family val="2"/>
      </rPr>
      <t xml:space="preserve">Montrer </t>
    </r>
    <r>
      <rPr>
        <i/>
        <sz val="9.5"/>
        <color rgb="FF000000"/>
        <rFont val="Verdana"/>
        <family val="2"/>
      </rPr>
      <t xml:space="preserve">et/ou </t>
    </r>
    <r>
      <rPr>
        <b/>
        <i/>
        <sz val="9.5"/>
        <color rgb="FF000000"/>
        <rFont val="Verdana"/>
        <family val="2"/>
      </rPr>
      <t>choisir</t>
    </r>
    <r>
      <rPr>
        <i/>
        <sz val="9.5"/>
        <color rgb="FF000000"/>
        <rFont val="Verdana"/>
        <family val="2"/>
      </rPr>
      <t xml:space="preserve"> les exigences données par le cahier des charges fonctionnel du produit.</t>
    </r>
  </si>
  <si>
    <r>
      <t xml:space="preserve">Hiérarchiser </t>
    </r>
    <r>
      <rPr>
        <sz val="9.5"/>
        <color rgb="FF000000"/>
        <rFont val="Verdana"/>
        <family val="2"/>
      </rPr>
      <t>les fonctions de service du produit.</t>
    </r>
  </si>
  <si>
    <r>
      <rPr>
        <b/>
        <i/>
        <sz val="9.5"/>
        <color rgb="FF000000"/>
        <rFont val="Verdana"/>
        <family val="2"/>
      </rPr>
      <t>Analyser, comparer, classer</t>
    </r>
    <r>
      <rPr>
        <i/>
        <sz val="9.5"/>
        <color rgb="FF000000"/>
        <rFont val="Verdana"/>
        <family val="2"/>
      </rPr>
      <t xml:space="preserve"> par ordre d'importance les différentes fonctions de service d'un produit.</t>
    </r>
  </si>
  <si>
    <r>
      <t>Identifier</t>
    </r>
    <r>
      <rPr>
        <sz val="9.5"/>
        <color rgb="FF000000"/>
        <rFont val="Verdana"/>
        <family val="2"/>
      </rPr>
      <t xml:space="preserve"> les aspects techniques et économiques d'un produit au regard de sa compétitivité.</t>
    </r>
  </si>
  <si>
    <r>
      <t xml:space="preserve">Je suis capable de </t>
    </r>
    <r>
      <rPr>
        <b/>
        <i/>
        <sz val="9.5"/>
        <color rgb="FF000000"/>
        <rFont val="Verdana"/>
        <family val="2"/>
      </rPr>
      <t>nommer</t>
    </r>
    <r>
      <rPr>
        <i/>
        <sz val="9.5"/>
        <color rgb="FF000000"/>
        <rFont val="Verdana"/>
        <family val="2"/>
      </rPr>
      <t xml:space="preserve">, </t>
    </r>
    <r>
      <rPr>
        <b/>
        <i/>
        <sz val="9.5"/>
        <color rgb="FF000000"/>
        <rFont val="Verdana"/>
        <family val="2"/>
      </rPr>
      <t>lister</t>
    </r>
    <r>
      <rPr>
        <i/>
        <sz val="9.5"/>
        <color rgb="FF000000"/>
        <rFont val="Verdana"/>
        <family val="2"/>
      </rPr>
      <t xml:space="preserve"> les aspects techniques et économiques d'un produit qui influencent sa compétitivité.</t>
    </r>
  </si>
  <si>
    <r>
      <t>Caractériser</t>
    </r>
    <r>
      <rPr>
        <sz val="9.5"/>
        <color rgb="FF000000"/>
        <rFont val="Verdana"/>
        <family val="2"/>
      </rPr>
      <t xml:space="preserve"> les performances techniques et économiques d'un produit.</t>
    </r>
  </si>
  <si>
    <r>
      <rPr>
        <b/>
        <i/>
        <sz val="9.5"/>
        <color rgb="FF000000"/>
        <rFont val="Verdana"/>
        <family val="2"/>
      </rPr>
      <t>Discuter, expliquer, décrire</t>
    </r>
    <r>
      <rPr>
        <i/>
        <sz val="9.5"/>
        <color rgb="FF000000"/>
        <rFont val="Verdana"/>
        <family val="2"/>
      </rPr>
      <t xml:space="preserve"> les performances techniques et économiques d'un produit qui contribuent à sa compétitivité.</t>
    </r>
  </si>
  <si>
    <r>
      <t>Montrer</t>
    </r>
    <r>
      <rPr>
        <sz val="9.5"/>
        <color rgb="FF000000"/>
        <rFont val="Verdana"/>
        <family val="2"/>
      </rPr>
      <t xml:space="preserve"> qu'un produit est (ou pas) compétitif.</t>
    </r>
  </si>
  <si>
    <r>
      <t xml:space="preserve">Interpréter </t>
    </r>
    <r>
      <rPr>
        <i/>
        <sz val="9.5"/>
        <color rgb="FF000000"/>
        <rFont val="Verdana"/>
        <family val="2"/>
      </rPr>
      <t>des résultats de performances pour démontrer la compétitivité d'un produit.</t>
    </r>
  </si>
  <si>
    <r>
      <t>Analyser</t>
    </r>
    <r>
      <rPr>
        <sz val="9.5"/>
        <color rgb="FF000000"/>
        <rFont val="Verdana"/>
        <family val="2"/>
      </rPr>
      <t xml:space="preserve"> la compétitivité d'un produit.</t>
    </r>
  </si>
  <si>
    <r>
      <t>Estimer</t>
    </r>
    <r>
      <rPr>
        <sz val="9.5"/>
        <color rgb="FF000000"/>
        <rFont val="Verdana"/>
        <family val="2"/>
      </rPr>
      <t xml:space="preserve"> l'aptitude d'un produit à être compétitif.</t>
    </r>
  </si>
  <si>
    <r>
      <t>Examiner, comparer, discuter</t>
    </r>
    <r>
      <rPr>
        <i/>
        <sz val="9.5"/>
        <color rgb="FF000000"/>
        <rFont val="Verdana"/>
        <family val="2"/>
      </rPr>
      <t xml:space="preserve"> des performances de produits pour </t>
    </r>
    <r>
      <rPr>
        <b/>
        <i/>
        <sz val="9.5"/>
        <color rgb="FF000000"/>
        <rFont val="Verdana"/>
        <family val="2"/>
      </rPr>
      <t>analyser</t>
    </r>
    <r>
      <rPr>
        <i/>
        <sz val="9.5"/>
        <color rgb="FF000000"/>
        <rFont val="Verdana"/>
        <family val="2"/>
      </rPr>
      <t xml:space="preserve"> leur compétitivité.</t>
    </r>
  </si>
  <si>
    <r>
      <rPr>
        <b/>
        <i/>
        <sz val="9.5"/>
        <color rgb="FF000000"/>
        <rFont val="Verdana"/>
        <family val="2"/>
      </rPr>
      <t>Evaluer, justifier, argumenter</t>
    </r>
    <r>
      <rPr>
        <i/>
        <sz val="9.5"/>
        <color rgb="FF000000"/>
        <rFont val="Verdana"/>
        <family val="2"/>
      </rPr>
      <t xml:space="preserve"> la compétitivité d'un produit.</t>
    </r>
  </si>
  <si>
    <t>O3 - Analyser l’organisation fonctionnelle et structurelle d’un produit.</t>
  </si>
  <si>
    <r>
      <t>Identifier</t>
    </r>
    <r>
      <rPr>
        <sz val="9.5"/>
        <color rgb="FF000000"/>
        <rFont val="Verdana"/>
        <family val="2"/>
      </rPr>
      <t xml:space="preserve"> les fonctions d'un produit.</t>
    </r>
  </si>
  <si>
    <r>
      <t>Je suis capable d'</t>
    </r>
    <r>
      <rPr>
        <b/>
        <i/>
        <sz val="9.5"/>
        <color rgb="FF000000"/>
        <rFont val="Verdana"/>
        <family val="2"/>
      </rPr>
      <t>identifier et définir</t>
    </r>
    <r>
      <rPr>
        <i/>
        <sz val="9.5"/>
        <color rgb="FF000000"/>
        <rFont val="Verdana"/>
        <family val="2"/>
      </rPr>
      <t xml:space="preserve"> les fonctions techniques d'un produit.</t>
    </r>
  </si>
  <si>
    <r>
      <t>Identifier</t>
    </r>
    <r>
      <rPr>
        <sz val="9.5"/>
        <color rgb="FF000000"/>
        <rFont val="Verdana"/>
        <family val="2"/>
      </rPr>
      <t xml:space="preserve"> les constituants d'un produit.</t>
    </r>
  </si>
  <si>
    <r>
      <rPr>
        <b/>
        <i/>
        <sz val="9.5"/>
        <color rgb="FF000000"/>
        <rFont val="Verdana"/>
        <family val="2"/>
      </rPr>
      <t>Reconnaître et situer</t>
    </r>
    <r>
      <rPr>
        <i/>
        <sz val="9.5"/>
        <color rgb="FF000000"/>
        <rFont val="Verdana"/>
        <family val="2"/>
      </rPr>
      <t xml:space="preserve"> les différents constituants d'un produit.</t>
    </r>
  </si>
  <si>
    <r>
      <t>Caractériser</t>
    </r>
    <r>
      <rPr>
        <sz val="9.5"/>
        <color rgb="FF000000"/>
        <rFont val="Verdana"/>
        <family val="2"/>
      </rPr>
      <t xml:space="preserve"> les entrées et sorties de chaque constituants d'un produit.</t>
    </r>
  </si>
  <si>
    <r>
      <t xml:space="preserve">Analyser </t>
    </r>
    <r>
      <rPr>
        <sz val="9.5"/>
        <color rgb="FF000000"/>
        <rFont val="Verdana"/>
        <family val="2"/>
      </rPr>
      <t>un constituant dans la chaîne globale d'un produit.</t>
    </r>
  </si>
  <si>
    <r>
      <rPr>
        <b/>
        <i/>
        <sz val="9.5"/>
        <color rgb="FF000000"/>
        <rFont val="Verdana"/>
        <family val="2"/>
      </rPr>
      <t>Examiner, distinguer, critiquer</t>
    </r>
    <r>
      <rPr>
        <i/>
        <sz val="9.5"/>
        <color rgb="FF000000"/>
        <rFont val="Verdana"/>
        <family val="2"/>
      </rPr>
      <t xml:space="preserve"> le choix d'un constituant dans la chaîne globale d'un produit.</t>
    </r>
  </si>
  <si>
    <r>
      <t>Justifier</t>
    </r>
    <r>
      <rPr>
        <sz val="9.5"/>
        <color rgb="FF000000"/>
        <rFont val="Verdana"/>
        <family val="2"/>
      </rPr>
      <t xml:space="preserve"> les caractéristiques d'entrées et sorties d'un sous-produit.</t>
    </r>
  </si>
  <si>
    <r>
      <rPr>
        <b/>
        <i/>
        <sz val="9.5"/>
        <color rgb="FF000000"/>
        <rFont val="Verdana"/>
        <family val="2"/>
      </rPr>
      <t>Evaluer, chiffrer, argumenter</t>
    </r>
    <r>
      <rPr>
        <i/>
        <sz val="9.5"/>
        <color rgb="FF000000"/>
        <rFont val="Verdana"/>
        <family val="2"/>
      </rPr>
      <t xml:space="preserve"> les paramètres d'entrées et sorties d'un sous-produit.</t>
    </r>
  </si>
  <si>
    <r>
      <rPr>
        <b/>
        <i/>
        <sz val="9.5"/>
        <color rgb="FF000000"/>
        <rFont val="Verdana"/>
        <family val="2"/>
      </rPr>
      <t>Illustrer, schématiser</t>
    </r>
    <r>
      <rPr>
        <i/>
        <sz val="9.5"/>
        <color rgb="FF000000"/>
        <rFont val="Verdana"/>
        <family val="2"/>
      </rPr>
      <t xml:space="preserve"> un sous-produit (constituant du produit) en décrivant ses entrées et sorties.</t>
    </r>
  </si>
  <si>
    <r>
      <t xml:space="preserve">Je suis capable de </t>
    </r>
    <r>
      <rPr>
        <b/>
        <i/>
        <sz val="9.5"/>
        <color rgb="FF000000"/>
        <rFont val="Verdana"/>
        <family val="2"/>
      </rPr>
      <t>définir</t>
    </r>
    <r>
      <rPr>
        <i/>
        <sz val="9.5"/>
        <color rgb="FF000000"/>
        <rFont val="Verdana"/>
        <family val="2"/>
      </rPr>
      <t xml:space="preserve"> les paramètres importants dans l'agencement matériel et/ou logiciel d'un produit.</t>
    </r>
  </si>
  <si>
    <r>
      <t>Choisir</t>
    </r>
    <r>
      <rPr>
        <sz val="9.5"/>
        <color rgb="FF000000"/>
        <rFont val="Verdana"/>
        <family val="2"/>
      </rPr>
      <t xml:space="preserve"> l'ordonnancement matériel et/ou logiciel d’un produit.</t>
    </r>
  </si>
  <si>
    <r>
      <rPr>
        <b/>
        <i/>
        <sz val="9.5"/>
        <color rgb="FF000000"/>
        <rFont val="Verdana"/>
        <family val="2"/>
      </rPr>
      <t>Choisir</t>
    </r>
    <r>
      <rPr>
        <i/>
        <sz val="9.5"/>
        <color rgb="FF000000"/>
        <rFont val="Verdana"/>
        <family val="2"/>
      </rPr>
      <t xml:space="preserve"> l'emplacement d'un constituant matériel et/ou logiciel dans un produit.</t>
    </r>
  </si>
  <si>
    <r>
      <t>Montrer</t>
    </r>
    <r>
      <rPr>
        <sz val="9.5"/>
        <color rgb="FF000000"/>
        <rFont val="Verdana"/>
        <family val="2"/>
      </rPr>
      <t xml:space="preserve"> qu’un constituant matériel et/ou logiciel d'un produit est (ou non) correctement agencé.</t>
    </r>
  </si>
  <si>
    <r>
      <t>Analyser</t>
    </r>
    <r>
      <rPr>
        <sz val="9.5"/>
        <color rgb="FF000000"/>
        <rFont val="Verdana"/>
        <family val="2"/>
      </rPr>
      <t xml:space="preserve"> l'agencement matériel et/ou logiciel d’un produit.</t>
    </r>
  </si>
  <si>
    <r>
      <rPr>
        <b/>
        <i/>
        <sz val="9.5"/>
        <color rgb="FF000000"/>
        <rFont val="Verdana"/>
        <family val="2"/>
      </rPr>
      <t>Examiner, distinguer, critiquer</t>
    </r>
    <r>
      <rPr>
        <i/>
        <sz val="9.5"/>
        <color rgb="FF000000"/>
        <rFont val="Verdana"/>
        <family val="2"/>
      </rPr>
      <t xml:space="preserve"> le choix de l'agencement matériel et/ou logiciel d’un produit. </t>
    </r>
    <r>
      <rPr>
        <b/>
        <i/>
        <sz val="9.5"/>
        <color rgb="FF000000"/>
        <rFont val="Verdana"/>
        <family val="2"/>
      </rPr>
      <t>Cerner</t>
    </r>
    <r>
      <rPr>
        <i/>
        <sz val="9.5"/>
        <color rgb="FF000000"/>
        <rFont val="Verdana"/>
        <family val="2"/>
      </rPr>
      <t xml:space="preserve"> si besoin, les compromis à réaliser.</t>
    </r>
  </si>
  <si>
    <r>
      <t>Justifier</t>
    </r>
    <r>
      <rPr>
        <sz val="9.5"/>
        <color rgb="FF000000"/>
        <rFont val="Verdana"/>
        <family val="2"/>
      </rPr>
      <t xml:space="preserve"> l'agencement matériel et/ou logiciel d’un produit.</t>
    </r>
  </si>
  <si>
    <r>
      <rPr>
        <b/>
        <i/>
        <sz val="9.5"/>
        <color rgb="FF000000"/>
        <rFont val="Verdana"/>
        <family val="2"/>
      </rPr>
      <t>Organiser, argumenter</t>
    </r>
    <r>
      <rPr>
        <i/>
        <sz val="9.5"/>
        <color rgb="FF000000"/>
        <rFont val="Verdana"/>
        <family val="2"/>
      </rPr>
      <t xml:space="preserve"> l'agencement matériel et/ou logiciel d’un produit.</t>
    </r>
  </si>
  <si>
    <r>
      <t>Identifier</t>
    </r>
    <r>
      <rPr>
        <sz val="9.5"/>
        <color rgb="FF000000"/>
        <rFont val="Verdana"/>
        <family val="2"/>
      </rPr>
      <t xml:space="preserve"> les caractéristiques temporelles du fonctionnement d'un produit ou d'un processus.</t>
    </r>
  </si>
  <si>
    <r>
      <t xml:space="preserve">Je suis capable de </t>
    </r>
    <r>
      <rPr>
        <b/>
        <i/>
        <sz val="9.5"/>
        <color rgb="FF000000"/>
        <rFont val="Verdana"/>
        <family val="2"/>
      </rPr>
      <t>lister, définir</t>
    </r>
    <r>
      <rPr>
        <i/>
        <sz val="9.5"/>
        <color rgb="FF000000"/>
        <rFont val="Verdana"/>
        <family val="2"/>
      </rPr>
      <t xml:space="preserve"> les grandeurs du produit ou processus qui évoluent au fil du temps et qui décrivent son fonctionnement.</t>
    </r>
  </si>
  <si>
    <r>
      <t>Représenter</t>
    </r>
    <r>
      <rPr>
        <sz val="9.5"/>
        <color rgb="FF000000"/>
        <rFont val="Verdana"/>
        <family val="2"/>
      </rPr>
      <t xml:space="preserve"> le fonctionnement temporel d'un produit ou d'un processus.</t>
    </r>
  </si>
  <si>
    <r>
      <rPr>
        <b/>
        <i/>
        <sz val="9.5"/>
        <color rgb="FF000000"/>
        <rFont val="Verdana"/>
        <family val="2"/>
      </rPr>
      <t>Schématiser, illustrer</t>
    </r>
    <r>
      <rPr>
        <i/>
        <sz val="9.5"/>
        <color rgb="FF000000"/>
        <rFont val="Verdana"/>
        <family val="2"/>
      </rPr>
      <t xml:space="preserve"> le fonctionnement d'un produit ou d'un processus au fil du temps.</t>
    </r>
  </si>
  <si>
    <r>
      <t>Analyser</t>
    </r>
    <r>
      <rPr>
        <sz val="9.5"/>
        <color rgb="FF000000"/>
        <rFont val="Verdana"/>
        <family val="2"/>
      </rPr>
      <t xml:space="preserve"> le fonctionnement temporel d'un produit ou d'un processus pour en dégager les contraintes.</t>
    </r>
  </si>
  <si>
    <r>
      <rPr>
        <b/>
        <i/>
        <sz val="9.5"/>
        <color rgb="FF000000"/>
        <rFont val="Verdana"/>
        <family val="2"/>
      </rPr>
      <t>Estimer, comparer</t>
    </r>
    <r>
      <rPr>
        <i/>
        <sz val="9.5"/>
        <color rgb="FF000000"/>
        <rFont val="Verdana"/>
        <family val="2"/>
      </rPr>
      <t xml:space="preserve"> les caractéristiques temporelles du fonctionnement d'un produit ou d'un processus. </t>
    </r>
    <r>
      <rPr>
        <b/>
        <i/>
        <sz val="9.5"/>
        <color rgb="FF000000"/>
        <rFont val="Verdana"/>
        <family val="2"/>
      </rPr>
      <t>Cerner</t>
    </r>
    <r>
      <rPr>
        <i/>
        <sz val="9.5"/>
        <color rgb="FF000000"/>
        <rFont val="Verdana"/>
        <family val="2"/>
      </rPr>
      <t xml:space="preserve"> les contraintes et/ou les compromis à réaliser.</t>
    </r>
  </si>
  <si>
    <r>
      <t>Justifier</t>
    </r>
    <r>
      <rPr>
        <sz val="9.5"/>
        <color rgb="FF000000"/>
        <rFont val="Verdana"/>
        <family val="2"/>
      </rPr>
      <t xml:space="preserve"> le fonctionnement temporel d'un produit ou d'un processus.</t>
    </r>
  </si>
  <si>
    <r>
      <t>Identifier</t>
    </r>
    <r>
      <rPr>
        <sz val="9.5"/>
        <color rgb="FF000000"/>
        <rFont val="Verdana"/>
        <family val="2"/>
      </rPr>
      <t xml:space="preserve"> les paramètres influents sur l'agencement matériel et/ou logiciel d’un produit.</t>
    </r>
  </si>
  <si>
    <r>
      <t xml:space="preserve">C03.4. </t>
    </r>
    <r>
      <rPr>
        <sz val="13.5"/>
        <color rgb="FF0000FF"/>
        <rFont val="Verdana"/>
        <family val="2"/>
      </rPr>
      <t>Identifier et caractériser des solutions techniques.</t>
    </r>
  </si>
  <si>
    <r>
      <t>C03.3.</t>
    </r>
    <r>
      <rPr>
        <sz val="13.5"/>
        <color rgb="FF3366FF"/>
        <rFont val="Verdana"/>
        <family val="2"/>
      </rPr>
      <t> Identifier et caractériser le fonctionnement temporel d’un produit ou d'un processus.</t>
    </r>
  </si>
  <si>
    <r>
      <t>C03.2.</t>
    </r>
    <r>
      <rPr>
        <sz val="13.5"/>
        <color rgb="FF0000FF"/>
        <rFont val="Verdana"/>
        <family val="2"/>
      </rPr>
      <t>  Identifier et caractériser l’agencement matériel et/ou logiciel d’un produit.</t>
    </r>
  </si>
  <si>
    <r>
      <t>C03.1.</t>
    </r>
    <r>
      <rPr>
        <sz val="13.5"/>
        <color rgb="FF3366FF"/>
        <rFont val="Verdana"/>
        <family val="2"/>
      </rPr>
      <t> Identifier et caractériser les fonctions et les constituants d’un produit ainsi que ses entrées/sorties.</t>
    </r>
  </si>
  <si>
    <t>CO3.1. Identifier et caractériser les fonctions et les constituants d’un produit ainsi que ses entrées/sorties.</t>
  </si>
  <si>
    <t>CO3.2. Identifier et caractériser l’agencement matériel et/ou logiciel d’un produit.</t>
  </si>
  <si>
    <t>CO3.3. Identifier et caractériser le fonctionnement temporel d’un produit ou d'un processus.</t>
  </si>
  <si>
    <t>CO3.4. Identifier et caractériser des solutions techniques.</t>
  </si>
  <si>
    <r>
      <t xml:space="preserve">C04.3.  </t>
    </r>
    <r>
      <rPr>
        <sz val="13.5"/>
        <color rgb="FF0000FF"/>
        <rFont val="Verdana"/>
        <family val="2"/>
      </rPr>
      <t>Présenter et argumenter des démarches, des résultats, y compris dans une langue étrangère.</t>
    </r>
  </si>
  <si>
    <r>
      <t>C04.1.</t>
    </r>
    <r>
      <rPr>
        <sz val="13.5"/>
        <color rgb="FF0000FF"/>
        <rFont val="Verdana"/>
        <family val="2"/>
      </rPr>
      <t> Décrire une idée, un principe, une solution, un projet en utilisant des outils de représentation adaptés.</t>
    </r>
  </si>
  <si>
    <t>CO4.1. Décrire une idée, un principe, une solution, un projet en utilisant des outils de représentation adaptés.</t>
  </si>
  <si>
    <t>CO4.3. Présenter et argumenter des démarches, des résultats, y compris dans une langue étrangère.</t>
  </si>
  <si>
    <t>O4 - Communiquer une idée, un principe ou une solution technique, un projet, y compris en langue étrangère.</t>
  </si>
  <si>
    <t>CO4.2. Décrire le fonctionnement et/ou l’exploitation d’un produit en utilisant l'outil de description le plus pertinent.</t>
  </si>
  <si>
    <r>
      <t xml:space="preserve">C04.2.  </t>
    </r>
    <r>
      <rPr>
        <sz val="13.5"/>
        <color rgb="FF0000FF"/>
        <rFont val="Verdana"/>
        <family val="2"/>
      </rPr>
      <t>Décrire le fonctionnement et/ou l’exploitation d’un produit en utilisant l'outil de description le plus pertinent.</t>
    </r>
  </si>
  <si>
    <r>
      <t>Choisir </t>
    </r>
    <r>
      <rPr>
        <sz val="9.5"/>
        <color rgb="FF000000"/>
        <rFont val="Verdana"/>
        <family val="2"/>
      </rPr>
      <t>l’outil adapté à la description du fonctionnement et/ou de l'exploitation d'un produit.</t>
    </r>
  </si>
  <si>
    <r>
      <rPr>
        <b/>
        <i/>
        <sz val="9.5"/>
        <color rgb="FF000000"/>
        <rFont val="Verdana"/>
        <family val="2"/>
      </rPr>
      <t>Reconnaitre, choisir</t>
    </r>
    <r>
      <rPr>
        <i/>
        <sz val="9.5"/>
        <color rgb="FF000000"/>
        <rFont val="Verdana"/>
        <family val="2"/>
      </rPr>
      <t>, l'outil le plus pertinent à la description du fonctionnement et/ou de l'exploitation d'un produit.</t>
    </r>
  </si>
  <si>
    <r>
      <rPr>
        <b/>
        <i/>
        <sz val="9.5"/>
        <color rgb="FF000000"/>
        <rFont val="Verdana"/>
        <family val="2"/>
      </rPr>
      <t>Illustrer, décrire</t>
    </r>
    <r>
      <rPr>
        <i/>
        <sz val="9.5"/>
        <color rgb="FF000000"/>
        <rFont val="Verdana"/>
        <family val="2"/>
      </rPr>
      <t xml:space="preserve"> le fonctionnement et/ou l’exploitation d’un produit sans faire d'erreurs de syntaxe, de normalisation ou d'interprétation.</t>
    </r>
  </si>
  <si>
    <r>
      <rPr>
        <b/>
        <i/>
        <sz val="9.5"/>
        <color rgb="FF000000"/>
        <rFont val="Verdana"/>
        <family val="2"/>
      </rPr>
      <t>Décomposer, organiser</t>
    </r>
    <r>
      <rPr>
        <i/>
        <sz val="9.5"/>
        <color rgb="FF000000"/>
        <rFont val="Verdana"/>
        <family val="2"/>
      </rPr>
      <t xml:space="preserve"> la description pour traduire au mieux les étapes de fonctionnement et/ou d'exploitation du produit.</t>
    </r>
  </si>
  <si>
    <r>
      <t>Evaluer</t>
    </r>
    <r>
      <rPr>
        <sz val="9.5"/>
        <color rgb="FF000000"/>
        <rFont val="Verdana"/>
        <family val="2"/>
      </rPr>
      <t xml:space="preserve"> le fonctionnement et/ou l'exploitation du produit.</t>
    </r>
  </si>
  <si>
    <r>
      <t xml:space="preserve">Je suis capable de </t>
    </r>
    <r>
      <rPr>
        <b/>
        <i/>
        <sz val="9.5"/>
        <color rgb="FF000000"/>
        <rFont val="Verdana"/>
        <family val="2"/>
      </rPr>
      <t>citer</t>
    </r>
    <r>
      <rPr>
        <i/>
        <sz val="9.5"/>
        <color rgb="FF000000"/>
        <rFont val="Verdana"/>
        <family val="2"/>
      </rPr>
      <t xml:space="preserve"> les outils me permettant de décrire le fonctionnement et/ou l'exploitation d'un produit.</t>
    </r>
  </si>
  <si>
    <t>O5 - Analyser l’organisation fonctionnelle et structurelle d’un produit.</t>
  </si>
  <si>
    <r>
      <t xml:space="preserve">C05.8. </t>
    </r>
    <r>
      <rPr>
        <sz val="13.5"/>
        <color rgb="FF0000FF"/>
        <rFont val="Verdana"/>
        <family val="2"/>
      </rPr>
      <t>Concevoir.</t>
    </r>
  </si>
  <si>
    <t>CO5.1. S’impliquer dans une démarche de projet menée en groupe.</t>
  </si>
  <si>
    <r>
      <t>C05.1.</t>
    </r>
    <r>
      <rPr>
        <sz val="13.5"/>
        <color rgb="FF3366FF"/>
        <rFont val="Verdana"/>
        <family val="2"/>
      </rPr>
      <t> </t>
    </r>
    <r>
      <rPr>
        <b/>
        <sz val="13.5"/>
        <color rgb="FF3366FF"/>
        <rFont val="Verdana"/>
        <family val="2"/>
      </rPr>
      <t>S’implique</t>
    </r>
    <r>
      <rPr>
        <sz val="13.5"/>
        <color rgb="FF3366FF"/>
        <rFont val="Verdana"/>
        <family val="2"/>
      </rPr>
      <t>r dans une démarche de projet menée en groupe.</t>
    </r>
  </si>
  <si>
    <t>CO5.2. Identifier et justifier un problème technique à partir de l’analyse globale d’un produit (approche matière – énergie – information) .</t>
  </si>
  <si>
    <r>
      <t>C05.2.</t>
    </r>
    <r>
      <rPr>
        <sz val="13.5"/>
        <color rgb="FF0000FF"/>
        <rFont val="Verdana"/>
        <family val="2"/>
      </rPr>
      <t>  Identifier et justifier un problème technique à partir de l’analyse globale d’un produit (approche matière – énergie – information) .</t>
    </r>
  </si>
  <si>
    <r>
      <t xml:space="preserve">Je suis capable de </t>
    </r>
    <r>
      <rPr>
        <b/>
        <i/>
        <sz val="9.5"/>
        <color rgb="FF000000"/>
        <rFont val="Verdana"/>
        <family val="2"/>
      </rPr>
      <t>définir</t>
    </r>
    <r>
      <rPr>
        <i/>
        <sz val="9.5"/>
        <color rgb="FF000000"/>
        <rFont val="Verdana"/>
        <family val="2"/>
      </rPr>
      <t xml:space="preserve"> </t>
    </r>
  </si>
  <si>
    <t>CO5.3. Mettre en évidence les constituants d’un produit à partir des diagrammes pertinents</t>
  </si>
  <si>
    <r>
      <t>C05.4.</t>
    </r>
    <r>
      <rPr>
        <sz val="13.5"/>
        <color rgb="FF0000FF"/>
        <rFont val="Verdana"/>
        <family val="2"/>
      </rPr>
      <t>  Planifier un projet (diagramme de Gantt, chemin critique) en utilisant les outils adaptés et en prenant en compte les données technico-économiques.</t>
    </r>
  </si>
  <si>
    <t>CO5.4. Planifier un projet (diagramme de Gantt, chemin critique) en utilisant les outils adaptés et en prenant en compte les données technico-économiques..</t>
  </si>
  <si>
    <t xml:space="preserve">CO5.5. Proposer des solutions à un problème technique identifié en participant à des démarches de créativité, choisir et justifier la solution retenue. </t>
  </si>
  <si>
    <r>
      <t xml:space="preserve">C05.5. </t>
    </r>
    <r>
      <rPr>
        <sz val="13.5"/>
        <color rgb="FF0000FF"/>
        <rFont val="Verdana"/>
        <family val="2"/>
      </rPr>
      <t>Proposer des solutions à un problème technique identifié en participant à des démarches de créativité, choisir et justifier la solution retenue.</t>
    </r>
  </si>
  <si>
    <r>
      <t xml:space="preserve">C05.6. </t>
    </r>
    <r>
      <rPr>
        <sz val="13.5"/>
        <color rgb="FF0000FF"/>
        <rFont val="Verdana"/>
        <family val="2"/>
      </rPr>
      <t>Participer à une étude de design d’un produit dans une démarche de développement durable.</t>
    </r>
  </si>
  <si>
    <t>CO5.6. Participer à une étude de design d’un produit dans une démarche de développement durable.</t>
  </si>
  <si>
    <r>
      <t xml:space="preserve">C05.7. </t>
    </r>
    <r>
      <rPr>
        <sz val="13.5"/>
        <color rgb="FF0000FF"/>
        <rFont val="Verdana"/>
        <family val="2"/>
      </rPr>
      <t>Définir la structure matérielle, la constitution d’un produit en fonction des caractéristiques technico-économiques et environnementales attendues.</t>
    </r>
  </si>
  <si>
    <t>CO5.7. Définir la structure matérielle, la constitution d’un produit en fonction des caractéristiques technico-économiques et environnementales attendues.</t>
  </si>
  <si>
    <r>
      <t>C05.3.</t>
    </r>
    <r>
      <rPr>
        <sz val="13.5"/>
        <color rgb="FF0000FF"/>
        <rFont val="Verdana"/>
        <family val="2"/>
      </rPr>
      <t> Mettre en évidence les constituants d’un produit à partir des diagrammes pertinents.</t>
    </r>
  </si>
  <si>
    <t>CO6.2. Identifier et régler des variables et des paramètres internes et externes utiles à une simulation mobilisant une modélisation multiphysique.</t>
  </si>
  <si>
    <r>
      <t>C06.2.</t>
    </r>
    <r>
      <rPr>
        <sz val="13.5"/>
        <color rgb="FF0000FF"/>
        <rFont val="Verdana"/>
        <family val="2"/>
      </rPr>
      <t xml:space="preserve">  Identifier et régler des variables et des paramètres internes et externes utiles à une simulation mobilisant une modélisation multiphysique.  </t>
    </r>
  </si>
  <si>
    <t>O6 - Préparer une simulation et exploiter les résultats pour prédire un fonctionnement, valider une performance ou une solution.</t>
  </si>
  <si>
    <t>CO6.1. Expliquer des éléments d’une modélisation multiphysique proposée relative au comportement de tout ou partie d’un produit.</t>
  </si>
  <si>
    <r>
      <t>C06.1.</t>
    </r>
    <r>
      <rPr>
        <sz val="13.5"/>
        <color rgb="FF3366FF"/>
        <rFont val="Verdana"/>
        <family val="2"/>
      </rPr>
      <t> Expliquer des éléments d’une modélisation multiphysique proposée relative au comportement de tout ou partie d’un produit.</t>
    </r>
  </si>
  <si>
    <t>CO6.3. Évaluer un écart entre le comportement du réel et les résultats fournis par le modèle en fonction des paramètres proposés, conclure sur la validité du modèle.</t>
  </si>
  <si>
    <t>CO6.4 Choisir pour une fonction donnée, un modèle de comportement à partir d’observations ou de mesures faites sur le produit.</t>
  </si>
  <si>
    <r>
      <t>C06.3.</t>
    </r>
    <r>
      <rPr>
        <sz val="13.5"/>
        <color rgb="FF0000FF"/>
        <rFont val="Verdana"/>
        <family val="2"/>
      </rPr>
      <t>  Évaluer un écart entre le comportement du réel et les résultats fournis par le modèle en fonction des paramètres proposés, conclure sur la validité du modèle.</t>
    </r>
  </si>
  <si>
    <r>
      <t xml:space="preserve">C06.4. </t>
    </r>
    <r>
      <rPr>
        <sz val="13.5"/>
        <color rgb="FF0000FF"/>
        <rFont val="Verdana"/>
        <family val="2"/>
      </rPr>
      <t>Choisir pour une fonction donnée, un modèle de comportement à partir d’observations ou de mesures faites sur le produit.</t>
    </r>
  </si>
  <si>
    <t>CO6.5 Interpréter les résultats d’une simulation et conclure sur la performance de la solution.</t>
  </si>
  <si>
    <r>
      <t xml:space="preserve">C06.5. </t>
    </r>
    <r>
      <rPr>
        <sz val="13.5"/>
        <color rgb="FF0000FF"/>
        <rFont val="Verdana"/>
        <family val="2"/>
      </rPr>
      <t>Interpréter les résultats d’une simulation et conclure sur la performance de la solution.</t>
    </r>
  </si>
  <si>
    <t>O7 -Expérimenter et réaliser des prototypes ou des maquettes.</t>
  </si>
  <si>
    <t>CO7.1. Réaliser et valider un prototype ou une maquette obtenus en réponse à tout ou partie du cahier des charges initial.</t>
  </si>
  <si>
    <r>
      <t>C07.1.</t>
    </r>
    <r>
      <rPr>
        <sz val="13.5"/>
        <color rgb="FF3366FF"/>
        <rFont val="Verdana"/>
        <family val="2"/>
      </rPr>
      <t> </t>
    </r>
    <r>
      <rPr>
        <b/>
        <sz val="13.5"/>
        <color rgb="FF3366FF"/>
        <rFont val="Verdana"/>
        <family val="2"/>
      </rPr>
      <t xml:space="preserve">Réaliser </t>
    </r>
    <r>
      <rPr>
        <sz val="13.5"/>
        <color rgb="FF3366FF"/>
        <rFont val="Verdana"/>
        <family val="2"/>
      </rPr>
      <t>et</t>
    </r>
    <r>
      <rPr>
        <b/>
        <sz val="13.5"/>
        <color rgb="FF3366FF"/>
        <rFont val="Verdana"/>
        <family val="2"/>
      </rPr>
      <t xml:space="preserve"> valider </t>
    </r>
    <r>
      <rPr>
        <sz val="13.5"/>
        <color rgb="FF3366FF"/>
        <rFont val="Verdana"/>
        <family val="2"/>
      </rPr>
      <t>un prototype ou une maquette obtenus en réponse à tout ou partie du cahier des charges initial.</t>
    </r>
  </si>
  <si>
    <t>CO7.2. Mettre en oeuvre un scénario de validation devant intégrer un protocole d’essais, de mesures et/ou d’observations sur le prototype ou la maquette, interpréter les résultats et qualifier le produit.</t>
  </si>
  <si>
    <r>
      <t>C07.2.</t>
    </r>
    <r>
      <rPr>
        <sz val="13.5"/>
        <color rgb="FF0000FF"/>
        <rFont val="Verdana"/>
        <family val="2"/>
      </rPr>
      <t xml:space="preserve">  </t>
    </r>
    <r>
      <rPr>
        <b/>
        <sz val="13.5"/>
        <color rgb="FF0000FF"/>
        <rFont val="Verdana"/>
        <family val="2"/>
      </rPr>
      <t>Mettre en oeuvre</t>
    </r>
    <r>
      <rPr>
        <sz val="13.5"/>
        <color rgb="FF0000FF"/>
        <rFont val="Verdana"/>
        <family val="2"/>
      </rPr>
      <t xml:space="preserve"> un scénario de validation devant intégrer un protocole d’essais, de mesures et/ou d’observations sur le prototype ou la maquette, </t>
    </r>
    <r>
      <rPr>
        <b/>
        <sz val="13.5"/>
        <color rgb="FF0000FF"/>
        <rFont val="Verdana"/>
        <family val="2"/>
      </rPr>
      <t>interpréter</t>
    </r>
    <r>
      <rPr>
        <sz val="13.5"/>
        <color rgb="FF0000FF"/>
        <rFont val="Verdana"/>
        <family val="2"/>
      </rPr>
      <t xml:space="preserve"> les résultats et qualifier le produit.</t>
    </r>
  </si>
  <si>
    <t>CO7.3. Expérimenter.</t>
  </si>
  <si>
    <r>
      <t>C07.3.</t>
    </r>
    <r>
      <rPr>
        <sz val="13.5"/>
        <color rgb="FF0000FF"/>
        <rFont val="Verdana"/>
        <family val="2"/>
      </rPr>
      <t> Expérimenter.</t>
    </r>
  </si>
  <si>
    <t>CO7.2. Mettre en oeuvre un scénario de validation devant intégrer un protocole d’essais, de mesures et/ou d’observations sur le prototype ou la maquette, interpréter les résultats et qualifier le produit</t>
  </si>
  <si>
    <t>CO7.3. Expérimenter</t>
  </si>
  <si>
    <r>
      <t>Identifier</t>
    </r>
    <r>
      <rPr>
        <sz val="9.5"/>
        <color rgb="FF000000"/>
        <rFont val="Verdana"/>
        <family val="2"/>
      </rPr>
      <t xml:space="preserve"> les paramètres influents du modèle.</t>
    </r>
  </si>
  <si>
    <r>
      <t>Montrer</t>
    </r>
    <r>
      <rPr>
        <sz val="9.5"/>
        <color rgb="FF000000"/>
        <rFont val="Verdana"/>
        <family val="2"/>
      </rPr>
      <t xml:space="preserve"> q'une modélisation se rapproche (ou non) du comportement du produit.</t>
    </r>
  </si>
  <si>
    <r>
      <t>Démontrer, interpréter</t>
    </r>
    <r>
      <rPr>
        <i/>
        <sz val="9.5"/>
        <color rgb="FF000000"/>
        <rFont val="Verdana"/>
        <family val="2"/>
      </rPr>
      <t xml:space="preserve"> la correspondance entre le modèle proposé et le comportement du produit réel.</t>
    </r>
  </si>
  <si>
    <r>
      <rPr>
        <b/>
        <sz val="9.5"/>
        <color rgb="FF000000"/>
        <rFont val="Verdana"/>
        <family val="2"/>
      </rPr>
      <t>Examiner, analyser</t>
    </r>
    <r>
      <rPr>
        <sz val="9.5"/>
        <color rgb="FF000000"/>
        <rFont val="Verdana"/>
        <family val="2"/>
      </rPr>
      <t xml:space="preserve"> la complexité du modèle vis-à-vis du comportement du produit réel et de l'objectif recherché.</t>
    </r>
  </si>
  <si>
    <r>
      <t xml:space="preserve">Régler </t>
    </r>
    <r>
      <rPr>
        <sz val="9.5"/>
        <color rgb="FF000000"/>
        <rFont val="Verdana"/>
        <family val="2"/>
      </rPr>
      <t xml:space="preserve">des variables en vue de </t>
    </r>
    <r>
      <rPr>
        <b/>
        <sz val="9.5"/>
        <color rgb="FF000000"/>
        <rFont val="Verdana"/>
        <family val="2"/>
      </rPr>
      <t>simuler</t>
    </r>
    <r>
      <rPr>
        <sz val="9.5"/>
        <color rgb="FF000000"/>
        <rFont val="Verdana"/>
        <family val="2"/>
      </rPr>
      <t xml:space="preserve"> un comportement et</t>
    </r>
    <r>
      <rPr>
        <b/>
        <sz val="9.5"/>
        <color rgb="FF000000"/>
        <rFont val="Verdana"/>
        <family val="2"/>
      </rPr>
      <t xml:space="preserve"> </t>
    </r>
    <r>
      <rPr>
        <sz val="9.5"/>
        <color rgb="FF000000"/>
        <rFont val="Verdana"/>
        <family val="2"/>
      </rPr>
      <t xml:space="preserve">en </t>
    </r>
    <r>
      <rPr>
        <b/>
        <sz val="9.5"/>
        <color rgb="FF000000"/>
        <rFont val="Verdana"/>
        <family val="2"/>
      </rPr>
      <t>extraire</t>
    </r>
    <r>
      <rPr>
        <sz val="9.5"/>
        <color rgb="FF000000"/>
        <rFont val="Verdana"/>
        <family val="2"/>
      </rPr>
      <t xml:space="preserve"> des résultats utiles.</t>
    </r>
  </si>
  <si>
    <r>
      <rPr>
        <b/>
        <i/>
        <sz val="9.5"/>
        <color rgb="FF000000"/>
        <rFont val="Verdana"/>
        <family val="2"/>
      </rPr>
      <t>Justifier, estimer</t>
    </r>
    <r>
      <rPr>
        <i/>
        <sz val="9.5"/>
        <color rgb="FF000000"/>
        <rFont val="Verdana"/>
        <family val="2"/>
      </rPr>
      <t xml:space="preserve"> le réalisme des résultats vis-à-vis du comportement réel du produit.</t>
    </r>
  </si>
  <si>
    <r>
      <rPr>
        <b/>
        <i/>
        <sz val="9.5"/>
        <color rgb="FF000000"/>
        <rFont val="Verdana"/>
        <family val="2"/>
      </rPr>
      <t>Retrouver, caractériser</t>
    </r>
    <r>
      <rPr>
        <i/>
        <sz val="9.5"/>
        <color rgb="FF000000"/>
        <rFont val="Verdana"/>
        <family val="2"/>
      </rPr>
      <t xml:space="preserve"> les paramètres internes et externes du modèle parmi les données du produit réel.</t>
    </r>
  </si>
  <si>
    <r>
      <t xml:space="preserve">Je suis capable de </t>
    </r>
    <r>
      <rPr>
        <b/>
        <i/>
        <sz val="9.5"/>
        <color rgb="FF000000"/>
        <rFont val="Verdana"/>
        <family val="2"/>
      </rPr>
      <t>lister</t>
    </r>
    <r>
      <rPr>
        <i/>
        <sz val="9.5"/>
        <color rgb="FF000000"/>
        <rFont val="Verdana"/>
        <family val="2"/>
      </rPr>
      <t xml:space="preserve"> les paramètres internes et externes utiles à la modélisation du comportement du produit.</t>
    </r>
  </si>
  <si>
    <r>
      <t xml:space="preserve">Je suis capable de </t>
    </r>
    <r>
      <rPr>
        <b/>
        <i/>
        <sz val="9.5"/>
        <color rgb="FF000000"/>
        <rFont val="Verdana"/>
        <family val="2"/>
      </rPr>
      <t>décrire</t>
    </r>
    <r>
      <rPr>
        <i/>
        <sz val="9.5"/>
        <color rgb="FF000000"/>
        <rFont val="Verdana"/>
        <family val="2"/>
      </rPr>
      <t xml:space="preserve"> qualitativement le comportement réel du produit.</t>
    </r>
  </si>
  <si>
    <r>
      <t xml:space="preserve">Démontrer </t>
    </r>
    <r>
      <rPr>
        <i/>
        <sz val="9.5"/>
        <color rgb="FF000000"/>
        <rFont val="Verdana"/>
        <family val="2"/>
      </rPr>
      <t>que le comportement réel et celui du modèle sont (ou non) éloignés.</t>
    </r>
  </si>
  <si>
    <r>
      <t>Calculer, mesurer</t>
    </r>
    <r>
      <rPr>
        <i/>
        <sz val="9.5"/>
        <color rgb="FF000000"/>
        <rFont val="Verdana"/>
        <family val="2"/>
      </rPr>
      <t xml:space="preserve"> l'écart entre le comportement réel et celui du modèle.</t>
    </r>
  </si>
  <si>
    <r>
      <t xml:space="preserve">Justifier </t>
    </r>
    <r>
      <rPr>
        <sz val="9.5"/>
        <color rgb="FF000000"/>
        <rFont val="Verdana"/>
        <family val="2"/>
      </rPr>
      <t xml:space="preserve">l'écart entre la simulation et le réel. </t>
    </r>
    <r>
      <rPr>
        <b/>
        <sz val="9.5"/>
        <color rgb="FF000000"/>
        <rFont val="Verdana"/>
        <family val="2"/>
      </rPr>
      <t xml:space="preserve">Conclure </t>
    </r>
    <r>
      <rPr>
        <sz val="9.5"/>
        <color rgb="FF000000"/>
        <rFont val="Verdana"/>
        <family val="2"/>
      </rPr>
      <t>sur la validité du modèle.</t>
    </r>
  </si>
  <si>
    <r>
      <t xml:space="preserve">Evaluer, justifier, argumenter </t>
    </r>
    <r>
      <rPr>
        <i/>
        <sz val="9.5"/>
        <color rgb="FF000000"/>
        <rFont val="Verdana"/>
        <family val="2"/>
      </rPr>
      <t xml:space="preserve">les causes de l'écart entre la simulation et le réel afin de </t>
    </r>
    <r>
      <rPr>
        <b/>
        <i/>
        <sz val="9.5"/>
        <color rgb="FF000000"/>
        <rFont val="Verdana"/>
        <family val="2"/>
      </rPr>
      <t>valider</t>
    </r>
    <r>
      <rPr>
        <i/>
        <sz val="9.5"/>
        <color rgb="FF000000"/>
        <rFont val="Verdana"/>
        <family val="2"/>
      </rPr>
      <t xml:space="preserve"> (ou non) le modèle. </t>
    </r>
  </si>
  <si>
    <r>
      <t xml:space="preserve">Répartir </t>
    </r>
    <r>
      <rPr>
        <sz val="9.5"/>
        <color rgb="FF000000"/>
        <rFont val="Verdana"/>
        <family val="2"/>
      </rPr>
      <t>le travail équitablement au sein du groupe.</t>
    </r>
  </si>
  <si>
    <r>
      <t>Résoudre</t>
    </r>
    <r>
      <rPr>
        <sz val="9.5"/>
        <color rgb="FF000000"/>
        <rFont val="Verdana"/>
        <family val="2"/>
      </rPr>
      <t xml:space="preserve"> la tâche ou problème donné.</t>
    </r>
  </si>
  <si>
    <r>
      <t>Décider</t>
    </r>
    <r>
      <rPr>
        <sz val="9.5"/>
        <color rgb="FF000000"/>
        <rFont val="Verdana"/>
        <family val="2"/>
      </rPr>
      <t xml:space="preserve"> de manière collégiale</t>
    </r>
    <r>
      <rPr>
        <b/>
        <sz val="9.5"/>
        <color rgb="FF000000"/>
        <rFont val="Verdana"/>
        <family val="2"/>
      </rPr>
      <t xml:space="preserve"> </t>
    </r>
    <r>
      <rPr>
        <sz val="9.5"/>
        <color rgb="FF000000"/>
        <rFont val="Verdana"/>
        <family val="2"/>
      </rPr>
      <t>d'une réponse commune à l'objectif initial.</t>
    </r>
  </si>
  <si>
    <r>
      <t xml:space="preserve">Je suis capable de </t>
    </r>
    <r>
      <rPr>
        <b/>
        <i/>
        <sz val="9.5"/>
        <color rgb="FF000000"/>
        <rFont val="Verdana"/>
        <family val="2"/>
      </rPr>
      <t>définir</t>
    </r>
    <r>
      <rPr>
        <i/>
        <sz val="9.5"/>
        <color rgb="FF000000"/>
        <rFont val="Verdana"/>
        <family val="2"/>
      </rPr>
      <t xml:space="preserve"> l'objectif à atteindre et de </t>
    </r>
    <r>
      <rPr>
        <b/>
        <i/>
        <sz val="9.5"/>
        <color rgb="FF000000"/>
        <rFont val="Verdana"/>
        <family val="2"/>
      </rPr>
      <t>lister</t>
    </r>
    <r>
      <rPr>
        <i/>
        <sz val="9.5"/>
        <color rgb="FF000000"/>
        <rFont val="Verdana"/>
        <family val="2"/>
      </rPr>
      <t xml:space="preserve"> les différentes tâches à réaliser pour y parvenir. </t>
    </r>
  </si>
  <si>
    <r>
      <rPr>
        <b/>
        <i/>
        <sz val="9.5"/>
        <color rgb="FF000000"/>
        <rFont val="Verdana"/>
        <family val="2"/>
      </rPr>
      <t>Discuter, classer</t>
    </r>
    <r>
      <rPr>
        <i/>
        <sz val="9.5"/>
        <color rgb="FF000000"/>
        <rFont val="Verdana"/>
        <family val="2"/>
      </rPr>
      <t xml:space="preserve"> les différentes tâches et les </t>
    </r>
    <r>
      <rPr>
        <b/>
        <i/>
        <sz val="9.5"/>
        <color rgb="FF000000"/>
        <rFont val="Verdana"/>
        <family val="2"/>
      </rPr>
      <t>répartir</t>
    </r>
    <r>
      <rPr>
        <i/>
        <sz val="9.5"/>
        <color rgb="FF000000"/>
        <rFont val="Verdana"/>
        <family val="2"/>
      </rPr>
      <t xml:space="preserve"> de manière équitable dans le groupe.</t>
    </r>
  </si>
  <si>
    <r>
      <rPr>
        <b/>
        <i/>
        <sz val="9.5"/>
        <color rgb="FF000000"/>
        <rFont val="Verdana"/>
        <family val="2"/>
      </rPr>
      <t>Extraire</t>
    </r>
    <r>
      <rPr>
        <i/>
        <sz val="9.5"/>
        <color rgb="FF000000"/>
        <rFont val="Verdana"/>
        <family val="2"/>
      </rPr>
      <t xml:space="preserve"> les points marquants de mes découvertes et/ou avantages et inconvénients de chacune de mes solutions.</t>
    </r>
  </si>
  <si>
    <r>
      <t>Rechercher</t>
    </r>
    <r>
      <rPr>
        <sz val="9.5"/>
        <color rgb="FF000000"/>
        <rFont val="Verdana"/>
        <family val="2"/>
      </rPr>
      <t xml:space="preserve">, </t>
    </r>
    <r>
      <rPr>
        <b/>
        <sz val="9.5"/>
        <color rgb="FF000000"/>
        <rFont val="Verdana"/>
        <family val="2"/>
      </rPr>
      <t>extraire</t>
    </r>
    <r>
      <rPr>
        <sz val="9.5"/>
        <color rgb="FF000000"/>
        <rFont val="Verdana"/>
        <family val="2"/>
      </rPr>
      <t xml:space="preserve"> les caractéristiques essentielles de chacune de mes découvertes.</t>
    </r>
  </si>
  <si>
    <r>
      <rPr>
        <b/>
        <i/>
        <sz val="9.5"/>
        <color rgb="FF000000"/>
        <rFont val="Verdana"/>
        <family val="2"/>
      </rPr>
      <t>Communiquer</t>
    </r>
    <r>
      <rPr>
        <i/>
        <sz val="9.5"/>
        <color rgb="FF000000"/>
        <rFont val="Verdana"/>
        <family val="2"/>
      </rPr>
      <t xml:space="preserve"> clairement et sereinement mes avancées avec le groupe de manière constructive. </t>
    </r>
    <r>
      <rPr>
        <b/>
        <i/>
        <sz val="9.5"/>
        <color rgb="FF000000"/>
        <rFont val="Verdana"/>
        <family val="2"/>
      </rPr>
      <t>Argumenter</t>
    </r>
    <r>
      <rPr>
        <i/>
        <sz val="9.5"/>
        <color rgb="FF000000"/>
        <rFont val="Verdana"/>
        <family val="2"/>
      </rPr>
      <t xml:space="preserve"> mes idées mais aussi </t>
    </r>
    <r>
      <rPr>
        <b/>
        <i/>
        <sz val="9.5"/>
        <color rgb="FF000000"/>
        <rFont val="Verdana"/>
        <family val="2"/>
      </rPr>
      <t>écouter</t>
    </r>
    <r>
      <rPr>
        <i/>
        <sz val="9.5"/>
        <color rgb="FF000000"/>
        <rFont val="Verdana"/>
        <family val="2"/>
      </rPr>
      <t xml:space="preserve"> et </t>
    </r>
    <r>
      <rPr>
        <b/>
        <i/>
        <sz val="9.5"/>
        <color rgb="FF000000"/>
        <rFont val="Verdana"/>
        <family val="2"/>
      </rPr>
      <t>respecter</t>
    </r>
    <r>
      <rPr>
        <i/>
        <sz val="9.5"/>
        <color rgb="FF000000"/>
        <rFont val="Verdana"/>
        <family val="2"/>
      </rPr>
      <t xml:space="preserve"> celles des autres pour </t>
    </r>
    <r>
      <rPr>
        <b/>
        <i/>
        <sz val="9.5"/>
        <color rgb="FF000000"/>
        <rFont val="Verdana"/>
        <family val="2"/>
      </rPr>
      <t>décider</t>
    </r>
    <r>
      <rPr>
        <i/>
        <sz val="9.5"/>
        <color rgb="FF000000"/>
        <rFont val="Verdana"/>
        <family val="2"/>
      </rPr>
      <t xml:space="preserve"> d'une réponse commune, fruit du travail de chacun.</t>
    </r>
  </si>
  <si>
    <r>
      <rPr>
        <b/>
        <i/>
        <sz val="9.5"/>
        <color rgb="FF000000"/>
        <rFont val="Verdana"/>
        <family val="2"/>
      </rPr>
      <t>Rechercher</t>
    </r>
    <r>
      <rPr>
        <i/>
        <sz val="9.5"/>
        <color rgb="FF000000"/>
        <rFont val="Verdana"/>
        <family val="2"/>
      </rPr>
      <t xml:space="preserve"> et</t>
    </r>
    <r>
      <rPr>
        <b/>
        <i/>
        <sz val="9.5"/>
        <color rgb="FF000000"/>
        <rFont val="Verdana"/>
        <family val="2"/>
      </rPr>
      <t xml:space="preserve"> proposer</t>
    </r>
    <r>
      <rPr>
        <i/>
        <sz val="9.5"/>
        <color rgb="FF000000"/>
        <rFont val="Verdana"/>
        <family val="2"/>
      </rPr>
      <t xml:space="preserve"> des solutions au problème qui m'est attribué.</t>
    </r>
  </si>
  <si>
    <r>
      <t xml:space="preserve">Identifier </t>
    </r>
    <r>
      <rPr>
        <sz val="9.5"/>
        <color rgb="FF000000"/>
        <rFont val="Verdana"/>
        <family val="2"/>
      </rPr>
      <t>l'objectif commun et les différentes tâches à accomplir par le groupe.</t>
    </r>
  </si>
  <si>
    <t>Candidat</t>
  </si>
  <si>
    <t xml:space="preserve">Nom : </t>
  </si>
  <si>
    <t xml:space="preserve">Prénom : </t>
  </si>
  <si>
    <t>Poids</t>
  </si>
  <si>
    <t>Compétences évaluées</t>
  </si>
  <si>
    <r>
      <t xml:space="preserve">Indicateurs d'évaluation                                                                                   </t>
    </r>
    <r>
      <rPr>
        <b/>
        <sz val="9"/>
        <rFont val="Arial"/>
        <family val="2"/>
      </rPr>
      <t xml:space="preserve"> Évaluation     </t>
    </r>
  </si>
  <si>
    <t>non</t>
  </si>
  <si>
    <t>1/3</t>
  </si>
  <si>
    <t>2/3</t>
  </si>
  <si>
    <t>3/3</t>
  </si>
  <si>
    <t>Notes</t>
  </si>
  <si>
    <t>éval</t>
  </si>
  <si>
    <t>Note</t>
  </si>
  <si>
    <t>O7 - Imaginer une solution, répondre à un besoin</t>
  </si>
  <si>
    <t>CO7.1</t>
  </si>
  <si>
    <t>Identifier et justifier un problème technique à partir de l’analyse globale d’un système (approche Matière - Ėnergie - Information)</t>
  </si>
  <si>
    <t>Le besoin relatif au projet et les fonctions sont identifiés et justifiés</t>
  </si>
  <si>
    <t>Les critères du cahier des charges sont décodés et les principaux points de vigilance relatifs au projet sont identifiés</t>
  </si>
  <si>
    <t>La démarche d'analyse du problème est pertinente</t>
  </si>
  <si>
    <t>CO7.2</t>
  </si>
  <si>
    <t>Proposer des solutions à un problème technique identifié en participant à des démarches de créativité, choisir et justifier la solution retenue</t>
  </si>
  <si>
    <t>Les grandes étapes d'une démarche de créativité sont franchies de manière cohérente</t>
  </si>
  <si>
    <t>Les moyens conventionnels de représentation des solutions sont correctement utilisés (croquis, schémas, …)</t>
  </si>
  <si>
    <t>Les contraintes de normes, propriété industrielle, brevets sont identifiées</t>
  </si>
  <si>
    <t>Les choix sont explicités et la solution justifiée en regard des paramètres choisis</t>
  </si>
  <si>
    <t>CO7.3</t>
  </si>
  <si>
    <t>Définir, à l’aide d’un modeleur numérique, les formes et dimensions d'une pièce d'un mécanisme à partir des contraintes fonctionnelles, de son principe de réalisation et de son matériau</t>
  </si>
  <si>
    <t>La démarche de création est rationnelle</t>
  </si>
  <si>
    <t>Les contraintes fonctionnelles sont traduites de manière complète</t>
  </si>
  <si>
    <t>Les formes et dimensions sont compatibles avec le principe de réalisation, le matériau choisi et les contraintes subies</t>
  </si>
  <si>
    <t>CO7.4</t>
  </si>
  <si>
    <t>Définir, à l’aide d’un modeleur numérique, les modifications d'un mécanisme à partir des contraintes fonctionnelles</t>
  </si>
  <si>
    <t>Les modifications respectent les contraintes fonctionnelles</t>
  </si>
  <si>
    <t>La procédure de modification est rationnelle</t>
  </si>
  <si>
    <t>O8 – Valider des solutions techniques</t>
  </si>
  <si>
    <t>C08.1</t>
  </si>
  <si>
    <t>Paramétrer un logiciel de simulation mécanique pour obtenir les caractéristiques d'une loi d'entrée/sortie d'un mécanisme simple</t>
  </si>
  <si>
    <t>Les variables et les paramètres du modèle sont identifiés</t>
  </si>
  <si>
    <t>Leurs influences respectives sont identifiées</t>
  </si>
  <si>
    <t>CO8.2</t>
  </si>
  <si>
    <t>Interpréter les résultats d'une simulation mécanique pour valider une solution ou modifier une pièce ou un mécanisme</t>
  </si>
  <si>
    <t>Les scénarios de simulation sont identifiés</t>
  </si>
  <si>
    <t>Les paramètres influents sont identifiés</t>
  </si>
  <si>
    <t>L'interprétation des résultats de la simulation est pertinente</t>
  </si>
  <si>
    <t>Les modifications proposées sont cohérentes</t>
  </si>
  <si>
    <t>C08.3</t>
  </si>
  <si>
    <t>Mettre en œuvre un protocole d’essais et de mesures, interpréter les résultats</t>
  </si>
  <si>
    <t>Le protocole d'essai est justifié et adapté à l'objectif</t>
  </si>
  <si>
    <t>Les observations et mesures sont méthodiquement menés et les incertitudes de mesures estimées</t>
  </si>
  <si>
    <t>L'interprétation des résultats est cohérente et pertinente</t>
  </si>
  <si>
    <t>CO8.4</t>
  </si>
  <si>
    <t>Comparer et interpréter le résultat d'une simulation d'un comportement mécanique avec un comportement réel</t>
  </si>
  <si>
    <t>Les résultats de la simulation et les mesures sont corrélés</t>
  </si>
  <si>
    <t>L'analyse des écarts est méthodique</t>
  </si>
  <si>
    <t>L'interprétation des résultats est cohérente</t>
  </si>
  <si>
    <t>O9 – Gérer la vie du produit</t>
  </si>
  <si>
    <t>CO9.1</t>
  </si>
  <si>
    <t>Expérimenter des procédés pour caractériser les paramètres de transformation de la matière et leurs conséquences sur la définition et l’obtention de pièces</t>
  </si>
  <si>
    <t>Les paramètres significatifs à observer sont identifiés</t>
  </si>
  <si>
    <t>Des conséquences pertinentes sont identifiées</t>
  </si>
  <si>
    <t>CO9.2</t>
  </si>
  <si>
    <t>Réaliser et valider un prototype obtenu par rapport à tout ou partie du cahier des charges initial</t>
  </si>
  <si>
    <t xml:space="preserve">Le moyen de prototypage retenu d'une pièce est adapté à la partie du CDC à respecter </t>
  </si>
  <si>
    <t>Les caractéristiques à valider sont identifiées</t>
  </si>
  <si>
    <t>La corrélation des caractéristiques permet de valider le prototype par rapport au cahier des charges</t>
  </si>
  <si>
    <t>CO9.3</t>
  </si>
  <si>
    <t>Intégrer les pièces prototypes dans le système à modifier pour valider son comportement et ses performances</t>
  </si>
  <si>
    <t>Les pièces prototypes s'insèrent dans le mécanisme</t>
  </si>
  <si>
    <t>Une procédure d'essai pertinente est définie</t>
  </si>
  <si>
    <t>L'essai est méthodiquement réalisé et le comportement du mécanisme relevé</t>
  </si>
  <si>
    <t>Taux TxO7 d'indicateurs évalués pour l'objectif O7</t>
  </si>
  <si>
    <t>Taux TxO8 d'indicateurs évalués pour l'objectif O8</t>
  </si>
  <si>
    <t>Taux TxO9 d'indicateurs évalués pour l'objectif O9</t>
  </si>
  <si>
    <r>
      <t xml:space="preserve">Note brute (si un taux Tx d'indicateurs évalués par objectif est &lt; 50%, ou si il y a une erreur, alors le calcul est refusé. Voir repères </t>
    </r>
    <r>
      <rPr>
        <sz val="12"/>
        <color indexed="10"/>
        <rFont val="Arial"/>
        <family val="2"/>
      </rPr>
      <t>◄</t>
    </r>
    <r>
      <rPr>
        <sz val="12"/>
        <rFont val="Arial"/>
        <family val="2"/>
      </rPr>
      <t xml:space="preserve"> à droite de la grille) :</t>
    </r>
  </si>
  <si>
    <t xml:space="preserve"> /20</t>
  </si>
  <si>
    <t>Note sur 20 proposée au jury* :</t>
  </si>
  <si>
    <t>/20</t>
  </si>
  <si>
    <t>Note x coefficient :</t>
  </si>
  <si>
    <t xml:space="preserve">* La note proposée, arrondie au demi point ou au point entier supérieur, est décidée par les évaluateurs à partir de la note brute </t>
  </si>
  <si>
    <t>á</t>
  </si>
  <si>
    <t>Appréciation globale</t>
  </si>
  <si>
    <t>Elève particulièrement peu autonome, dont les connaissances théoriques comme pratiques ont cruellement fait défaut durant le projet sans qu'il en prenne véritablement conscience.</t>
  </si>
  <si>
    <t>Noms des Évaluateurs</t>
  </si>
  <si>
    <t>Signatures</t>
  </si>
  <si>
    <t>Date</t>
  </si>
  <si>
    <t>Charles BROTTES</t>
  </si>
  <si>
    <t>Christine CHAPUZET</t>
  </si>
  <si>
    <t>V11</t>
  </si>
  <si>
    <t>Baccalauréat technologique "Sciences et technologies de l'Industrie et du Développement Durable"</t>
  </si>
  <si>
    <t>Toutes options</t>
  </si>
  <si>
    <t>Soutenance projet</t>
  </si>
  <si>
    <t>Grille 2016</t>
  </si>
  <si>
    <t>Poids de la compétence</t>
  </si>
  <si>
    <r>
      <t xml:space="preserve">Indicateurs d'évaluation                                                               </t>
    </r>
    <r>
      <rPr>
        <b/>
        <i/>
        <sz val="9"/>
        <rFont val="Arial"/>
        <family val="2"/>
      </rPr>
      <t xml:space="preserve"> </t>
    </r>
    <r>
      <rPr>
        <sz val="9"/>
        <rFont val="Arial"/>
        <family val="2"/>
      </rPr>
      <t>évaluation</t>
    </r>
  </si>
  <si>
    <t>Poids du critère</t>
  </si>
  <si>
    <t xml:space="preserve">Note brute /20 </t>
  </si>
  <si>
    <t>O1 -  Caractériser des systèmes privilégiant un usage raisonné du point de vue développement durable</t>
  </si>
  <si>
    <t>CO1.1</t>
  </si>
  <si>
    <t>Justifier les choix des matériaux, des structures du système et les énergies mises en œuvre dans une approche de développement durable</t>
  </si>
  <si>
    <t>Le choix des matériaux et/ou des matériels est justifié, des critères d'écoconception sont pris en compte</t>
  </si>
  <si>
    <t xml:space="preserve">La  structure matérielle et/ou informationnelle est correctement justifiée </t>
  </si>
  <si>
    <t>CO1.2</t>
  </si>
  <si>
    <t>Justifier le choix d’une solution selon des contraintes d’ergonomie et d’effets sur la santé de l’homme et du vivant</t>
  </si>
  <si>
    <t>La justification des paramètres de confort et/ou la réponse apportée par le système aux contraintes de préservation de la santé et du respect de la sécurité sont explicitées</t>
  </si>
  <si>
    <t>O2 - Identifier les éléments permettant la limitation de l’Impact environnemental d’un système et de ses constituants</t>
  </si>
  <si>
    <t>CO2.1</t>
  </si>
  <si>
    <t xml:space="preserve">Identifier les flux et la forme de l’énergie, caractériser ses transformations et/ou modulations </t>
  </si>
  <si>
    <t>Les flux et la forme de l'énergie et/ou de l'information sont décrits de façon qualitative</t>
  </si>
  <si>
    <t>Les caractéristiques d'entrées sorties des transformations ou modulations sont correctement précisées</t>
  </si>
  <si>
    <t>L'analyse globale d'une chaine (énergie, action, information) est correctement réalisée</t>
  </si>
  <si>
    <t>C02.2</t>
  </si>
  <si>
    <t>Justifier les solutions constructives d'un système au regard des impacts environnementaux et économiques engendrés tout au long de son cycle de vie</t>
  </si>
  <si>
    <t xml:space="preserve">La relation entre une fonction, des solutions et leur impact environnemental ou sociétal est précisée </t>
  </si>
  <si>
    <t xml:space="preserve">Le compromis technico économique et/ou la prise en compte des normes et réglementations est expliqué </t>
  </si>
  <si>
    <t>O6 - Communiquer une idée, un principe ou une solution technique, un projet</t>
  </si>
  <si>
    <t>CO6.1</t>
  </si>
  <si>
    <t>Décrire une idée, un principe, une solution, un projet en utilisant des outils de représentation adaptés</t>
  </si>
  <si>
    <t>La description du principe ou de la solution est synthétique et correcte</t>
  </si>
  <si>
    <t>CO6.2</t>
  </si>
  <si>
    <t>Décrire le fonctionnement et/ou l’exploitation d’un système en utilisant l'outil de description le plus pertinent</t>
  </si>
  <si>
    <t>La description du fonctionnement ou de l'exploitation du système est synthétique et correcte</t>
  </si>
  <si>
    <t>C06.3</t>
  </si>
  <si>
    <t>Présenter et argumenter des démarches et des résultats</t>
  </si>
  <si>
    <t>Le choix de la démarche retenue est argumentée</t>
  </si>
  <si>
    <t>Les résultats sont présentés et commentés de manière claire et concise</t>
  </si>
  <si>
    <t>O8 -Valider des solutions techniques</t>
  </si>
  <si>
    <t>CO8.0</t>
  </si>
  <si>
    <t>Justifier des éléments d'une solution technique et analyser les écarts par rapport au cahier des charges</t>
  </si>
  <si>
    <t>Les solutions techniques envisagées sont correctement analysées au regard des résultats d'expérimentations et/ou de tests et/ou de simulations</t>
  </si>
  <si>
    <t>L'origine des écarts entre les résultats obtenus et les exigences du cahier des charges est correctement identifiée</t>
  </si>
  <si>
    <t>Note brute obtenue par calcul automatique (tous les indicateurs doivent être renseignés) :</t>
  </si>
  <si>
    <t>Nom Prénom
Cedric BERNEDE</t>
  </si>
  <si>
    <t>* La note est arrondie au demi-point  ou, si les examinateurs le souhaitent, au point supérieur</t>
  </si>
  <si>
    <r>
      <t>ATTENTION</t>
    </r>
    <r>
      <rPr>
        <i/>
        <sz val="8"/>
        <color indexed="10"/>
        <rFont val="Arial"/>
        <family val="2"/>
      </rPr>
      <t xml:space="preserve">, si le symbole </t>
    </r>
    <r>
      <rPr>
        <sz val="8"/>
        <color indexed="10"/>
        <rFont val="Arial"/>
        <family val="2"/>
      </rPr>
      <t>◄</t>
    </r>
    <r>
      <rPr>
        <i/>
        <sz val="8"/>
        <color indexed="10"/>
        <rFont val="Arial"/>
        <family val="2"/>
      </rPr>
      <t xml:space="preserve"> apparait dans cette colonne c'est qu'il y a soit plus d'une valeur donnée à l'indicateur, soit pas de valeur, il faut alors choisir laquelle retenir</t>
    </r>
  </si>
  <si>
    <t></t>
  </si>
  <si>
    <t>Noms des Evaluateurs / Signatures</t>
  </si>
  <si>
    <t>Date :</t>
  </si>
  <si>
    <t xml:space="preserve">Connaissances du Programme de STI2D-2019 </t>
  </si>
  <si>
    <t>1-Principes de conception des produits et développement durable</t>
  </si>
  <si>
    <t>1-1 La démarche de projet</t>
  </si>
  <si>
    <t>1.1.1. Les projets industriels</t>
  </si>
  <si>
    <t>Liens avec sciences</t>
  </si>
  <si>
    <t>AC</t>
  </si>
  <si>
    <t>ITEC</t>
  </si>
  <si>
    <t>EE</t>
  </si>
  <si>
    <t>SIN</t>
  </si>
  <si>
    <t>Commentaires</t>
  </si>
  <si>
    <t> Rôle, fonctions et responsabilité des principaux intervenants d’un projet (maître d’ouvrage, d’oeuvre, entreprises, coordonnateurs, contrôleurs).
 Animation d’une équipe projet.</t>
  </si>
  <si>
    <t>2</t>
  </si>
  <si>
    <t>3</t>
  </si>
  <si>
    <t>L’importance et le rôle des différents acteurs sont décrits par le filtre d’une démarche de projet qui permet de présenter les principes de droit, de réglementation, de contrôle et de normalisation.</t>
  </si>
  <si>
    <t> Attendus des principales phases du projet et impact sur la démarche de conception (phases d’étude d'utilité publique, APS, APD, consultation, phase d’exécution).
 Principes d’organisation et planification d’un projet (développement séquentiel, découpage du projet en fonctions élémentaires ou en phases, phases de réalisation).</t>
  </si>
  <si>
    <t>Utiliser les outils adaptés pour planifier un projet (diagramme de Gantt, chemin critique, réunions de projet).
Ces connaissances sont à aborder lors d’une étude de cas pour des produits relevant du domaine de la construction.</t>
  </si>
  <si>
    <t> Phases d’un projet industriel (marketing, pré conception, pré industrialisation et conception détaillée, industrialisation, maintenance et fin de vie).
 Gestion, suivi et finalisation d’un projet (coût, budget, bilan d'expérience).</t>
  </si>
  <si>
    <t>Ces connaissances sont à aborder lors d’une étude de cas pour des produits relevant du domaine de la mécatronique.
Ces connaissances sont à aborder lors d’une étude de cas pour des produits relevant du domaine de la construction.</t>
  </si>
  <si>
    <t> Contexte réglementaire des projets.</t>
  </si>
  <si>
    <t>Mise en situation du projet dans son contexte et adaptation des solutions constructives en fonction des réglementations en vigueur.</t>
  </si>
  <si>
    <t>1.1.2. Communication technique</t>
  </si>
  <si>
    <t> Cartes mentales, représentations numériques, diagrammes SysML pertinents, prototype et maquette, croquis et schémas non normalisés, organigrammes.</t>
  </si>
  <si>
    <t>Il s’agit de savoir choisir et utiliser un outil de communication technique en fonction du contenu à transmettre et de l’interlocuteur auquel on s’adresse.</t>
  </si>
  <si>
    <t> Outils de partage et d'organisation du travail collaboratif (cloud, PLM, BIM).</t>
  </si>
  <si>
    <t>Il s’agit principalement d’utiliser ces outils lors des projets collaboratifs</t>
  </si>
  <si>
    <t>1.1.3. Approche design et architecturale des produits</t>
  </si>
  <si>
    <t> Évolution historique et culturelle des formes. Relations entre objet fonctionnel et art contemporain lié à une époque.</t>
  </si>
  <si>
    <t>1</t>
  </si>
  <si>
    <t>Enseignement s’appuyant sur des études de produits amenant à découvrir et modifier la relation fonction – solution technique – formes et ergonomie. Elles sont organisées autour de la découverte et de l’exploration des démarches propres à la conception en design. Le choix des produits, actuels ou appartenant au passé permet l’observation des choix esthétiques, techniques et économiques.
Ces études doivent permettre de conforter l’approche design en projet.</t>
  </si>
  <si>
    <t> Le contexte : enjeux culturels, écologiques, économiques, technologiques. Inscription et statut de la production dans le temps.
 Relations et interactions avec d’autres productions : environnement naturel et sociétal, segments commerciaux et cibles de vente, supports et espaces de diffusion.</t>
  </si>
  <si>
    <t> La fonction services rendus, relations à l’usager, aux modes de vie. Les expériences utilisateurs.
 Besoins et usages, fonctions utilitaires et/ou symboliques en relation avec les formes. Design d’interaction et ergonomie.</t>
  </si>
  <si>
    <t> Typologie des constructions, techniques, périodes et styles des projets.
  Identification des différents types de constructions.</t>
  </si>
  <si>
    <t>Relations entre des propositions architecturales ou techniques et le contexte historique, environnemental ou socio-culturel des projets d’habitats ou de génie civil.</t>
  </si>
  <si>
    <t>1.2 Outils de l’ingénierie système</t>
  </si>
  <si>
    <t>1.2.1. Concepts de systèmes</t>
  </si>
  <si>
    <t> Typologie des systèmes (système à faire, système pour faire, sur et sous-systèmes).</t>
  </si>
  <si>
    <t>La notion de système est présentée comme une typologie de produits technologiques.
Le langage SysML est uniquement réservé à la description d’un système technique.</t>
  </si>
  <si>
    <t> Approche système (environnement, frontières, système d’intérêt, points de vue).</t>
  </si>
  <si>
    <t>1.2.2. Ingénierie système</t>
  </si>
  <si>
    <t> Approche processus (typologie).</t>
  </si>
  <si>
    <t>L’approche se limite à la définition d’un processus (désigné parfois sous le procédé mnémonique de CPRET (pour contraintes, produits, ressource, entrées, transformation), et aux différentes typologies de processus liées à l’IS, sachant que seuls les processus techniques sont étudiés.</t>
  </si>
  <si>
    <t> Approche temporelle, cycle en V.</t>
  </si>
  <si>
    <t>Les trois processus techniques issus de la norme ISO 15288 (analyse du besoin, spécifications techniques, conception) sont abordés dans leur vision temporelle afin d’appréhender la notion de non séquentialité d’une démarche de conception.
Le cycle en V fait explicitement apparaître les trois processus techniques, l’IVV étant garantie (conforme) respectivement aux exigences établies tout au long des processus, du cahier des charges aux exigences allouées en passant par les spécifications techniques.</t>
  </si>
  <si>
    <t> Analyse du besoin : besoin initial, mission principale, contexte, cas d’utilisations, scénarios d’utilisation, besoins des parties prenantes</t>
  </si>
  <si>
    <t>À la lecture d’un cahier des charges, l’élève doit savoir extraire les informations pertinentes décrites en langage SysML.
En projet de construction, l’analyse du besoin peut faire appel à d’autres outils complémentaires.</t>
  </si>
  <si>
    <t> Spécification technique, conception de l’architecture.
 Etats, séquences.
 Fonctionnalités, structure physique, flux internes/externes.</t>
  </si>
  <si>
    <t>Les grands principes sont évoqués en démarche de projet. Le but recherché est :
- d’amener l’élève en phase de spécification à apporter ses propres concepts opérationnels ou architecturaux, tout en restant dans le domaine du problème, afin de définir les exigences systèmes issues des besoins ;
- d’amener l’élève en phase de conception à proposer sa propre architecture fonctionnelle et structurelle, satisfaisant et validant les exigences systèmes, définies préalablement.</t>
  </si>
  <si>
    <t> IVVQ : intégration, vérification, validation, qualification.</t>
  </si>
  <si>
    <t>Les grands principes sont là aussi évoqués en démarche de projet :
- l’intégration (entendue « sur site d’exploitation ») quand elle est possible est évoquée ;
- l’accent est mis sur les outils de vérification et de validation ;
- la qualification étant la mesure de performance une fois le système produit, le savoir-faire inhérent relève du domaine expérimental.</t>
  </si>
  <si>
    <t>1.3 Compétitivité des produit</t>
  </si>
  <si>
    <t>1.3.1.Paramètres de la compétitivité</t>
  </si>
  <si>
    <t> Principe des labels de performance.</t>
  </si>
  <si>
    <t>Définition des labels de performance et impact sur les produits. Exemples : Bâtiment Passif ; HQE, E+C- …</t>
  </si>
  <si>
    <t> Importance du service rendu (besoin réel et besoin induit).</t>
  </si>
  <si>
    <t>La protection des innovations peut être abordée au travers de la propriété industrielle sous les angles La protection des innovations peut être abordée au travers de la propriété industrielle sous les angles suivants :
- les bases de données de brevets pour repérer les solutions techniques existantes afin de ne pas recréer ce qui existe déjà et retracer les évolutions techniques d’un produit ;
- la protection de la création par le brevet d’invention pour protéger les aspects techniques, le dessin et modèle pour protéger le design et la marque pour protéger le nom du produit innovant.</t>
  </si>
  <si>
    <t> Innovation (de produit, de procédé, de marketing, de rupture).</t>
  </si>
  <si>
    <t> Recherche de solutions techniques (brevets) et créativité, stratégie de propriété industrielle (protection du nom, du design et de l’aspect technique), enjeux de la normalisation.</t>
  </si>
  <si>
    <t> Ergonomie : notion de confort, d’efficacité, de sécurité dans les relations homme – produit, homme – système.</t>
  </si>
  <si>
    <t>1.3.2. Compromis complexité-efficacité-coût</t>
  </si>
  <si>
    <t> Relation Fonction/Coût/Besoin.
 Relation Fonction/Coût/Réalisation.
 Relation Fonction/Impact environnemental.</t>
  </si>
  <si>
    <t>L’approche des compromis se fait par comparaison (analyses relatives) de solutions en disposant de bases de données de coût.</t>
  </si>
  <si>
    <t>1.4 Créativité et innovation technologique</t>
  </si>
  <si>
    <t> Méthodes de créativité rationnelles et non rationnelles.</t>
  </si>
  <si>
    <t>Lois d’évolutions et principes d’innovation, contradictions, relations entre solutions techniques et principes scientifiques/technologiques associés, brainstorming.</t>
  </si>
  <si>
    <t> Intégration des fonctions et optimisation du fonctionnement : approche pluri technologique et transfert de technologie.</t>
  </si>
  <si>
    <t>Étude de cas à partir de produits dont certains composants intègrent plusieurs fonctions.</t>
  </si>
  <si>
    <t>1.5 Approche environnementale</t>
  </si>
  <si>
    <t>1.5.1. Cycle de vie</t>
  </si>
  <si>
    <t> Cycle de vie d’un produit.</t>
  </si>
  <si>
    <t>Les différentes phases du cycle de vie d’un système sont définies, en mettant un focus particulier sur le cycle de développement du produit.</t>
  </si>
  <si>
    <t>1.5.2. Mise à disposition des ressources</t>
  </si>
  <si>
    <t> Coûts relatifs, disponibilité, impacts environnementaux des matériaux.</t>
  </si>
  <si>
    <t>PC : L’énergie et ses enjeux.
PC : Organisation de la matière, propriétés des matériaux.</t>
  </si>
  <si>
    <t>Les études de dossiers technologiques doivent permettre l’identification des paramètres influant sur le coût de l’énergie et sur sa disponibilité : localisation et ressources estimées, complexification de l’extraction et des traitements nécessaires, choix du mode de transport et de distribution.</t>
  </si>
  <si>
    <t> Enjeux énergétiques mondiaux : extraction et transport, production centralisée, production locale</t>
  </si>
  <si>
    <t>1.5.3. Utilisation raisonnée des ressources</t>
  </si>
  <si>
    <t> Propriétés physico-chimiques, mécaniques et thermiques des matériaux.</t>
  </si>
  <si>
    <t>Uniquement en complément du programme de physique chimie.</t>
  </si>
  <si>
    <t> Impacts environnementaux associés au cycle de vie du produit :
  - conception (optimisation des masses et des assemblages) ;
  - contraintes d’industrialisation, de réalisation, d’utilisation (minimisation et valorisation des pertes et des rejets) et de fin de vie.</t>
  </si>
  <si>
    <t>Approche comparative sur des cas d’optimisation. Ce concept est abordé à l’occasion d’études de dossiers techniques globales portant sur les différents champs technologiques.</t>
  </si>
  <si>
    <t> Efficacité énergétique d’un produit.</t>
  </si>
  <si>
    <t>Minimisation de la consommation énergétique.
Apport de la chaîne d’information associée à la commande pour améliorer l’efficacité globale d’un produit.</t>
  </si>
  <si>
    <t>2.1 Représentation des flux MEI</t>
  </si>
  <si>
    <t> Notion de flux et de stock.
 Principaux flux de transfert de matière, d’énergie, d’information.
 Principes de caractérisation des flux, unités, calcul.</t>
  </si>
  <si>
    <t>PC : Énergie interne.</t>
  </si>
  <si>
    <t>Différencier et identifier sur un produit les principaux flux (déplacement, transfert) et principaux stocks (accumulation).
Caractériser les flux liés à la circulation ou au transfert de la matière, de l’énergie et de l’information (débit surfacique, volumique, flux lumineux, thermique, courant électrique…)</t>
  </si>
  <si>
    <t> Diagrammes de blocs internes IBD (Internal Block Diagram) SysML.</t>
  </si>
  <si>
    <t>Ces diagrammes sont abordés en lecture, et en modification partielle sur des diagrammes simples.
Il est également possible d’utiliser des représentations simplifiées des chaînes d’énergie ou d’information (dans le contexte de l’optimisation de la gestion d’énergie) adaptées à une partie du produit étudié.</t>
  </si>
  <si>
    <t> Diagrammes de SANKEY (représentation qualitative et quantitative des flux de matière, énergie et information).</t>
  </si>
  <si>
    <t>Analyse des flux MEI (Matière, Énergie, Information) d’un produit, sur des diagrammes fournis. Création ou modification de diagrammes simples.
Analyse globale des flux du produit (bilan énergétique, bilan d’approvisionnement en matière ou fluides …)</t>
  </si>
  <si>
    <t>2.2 Approche fonctionnelle et structurelle  des ossatures et des enveloppes</t>
  </si>
  <si>
    <t>2.2.1 Typologie des enveloppes</t>
  </si>
  <si>
    <t> Principaux types d’enveloppe des produits.
 Principales fonctions (esthétique, isolations diverses, sécurité, étanchéités ou perméabilités, agencement d’éléments).
 Caractéristiques, niveaux de performance.</t>
  </si>
  <si>
    <t>PC : Organisation de la matière, propriétés des matériaux.
PC : Les ondes sonores</t>
  </si>
  <si>
    <t>Le terme « enveloppe » désigne les enveloppes rigides ou non rigides, les revêtements extérieurs ou intérieurs des constructions, carters, carénages, coques et boîtiers des produits.
Il s’agit ici d’étudier différents types d’enveloppes, d’identifier, comparer, caractériser les fonctions assurées.</t>
  </si>
  <si>
    <t>2.2.2 Typologie des ossatures</t>
  </si>
  <si>
    <t> Principaux types de sous-ensembles élémentaires des ossatures (câbles, poutres, parois, plaques, coques, portiques, treillis).
 Principales caractéristiques des ossatures.</t>
  </si>
  <si>
    <t>Il s’agit :
- d’analyser leurs principales caractéristiques géométriques, mécaniques, technologiques.
- de reconnaître des sous-ensembles élémentaires des structures courantes à partir de leurs caractéristiques principales, et de relier ces caractéristiques aux fonctions des composants dans l’ossature.
En AC, il convient d’insister sur la continuité mécanique sur la transmission des sollicitations et leurs effets (phénomène de redistribution). Application dans les composants d’une poutre continue.</t>
  </si>
  <si>
    <t>2.2.3 Typologie des assemblages</t>
  </si>
  <si>
    <t> Principaux assemblages fixes et démontables.</t>
  </si>
  <si>
    <t>Il s’agit de différencier les assemblages selon leur fonction (montage, démontage, fixation ou scellement définitif).</t>
  </si>
  <si>
    <t>2.3 Approche fonctionnelle et structurelle des chaînes de puissance</t>
  </si>
  <si>
    <t>2.3.1 Typologie des chaînes de puissance</t>
  </si>
  <si>
    <t> Notion de chaîne de puissance.
 Principales fonctions relatives à la chaîne de puissance :
 captation d’énergie ;
 stockage, transport, distribution ;
 conversion, transformation ;
 modulation, adaptation, transmission.
 Caractérisation des fonctions.
 Représentation graphique d’une chaîne de puissance.</t>
  </si>
  <si>
    <t>PC : Énergie interne
PC : L’énergie électrique.
PC : Énergie mécanique.</t>
  </si>
  <si>
    <t>Est entendu ici par l’expression « chaîne de puissance » l’ensemble des fonctions dédiées spécifiquement aux énergies de toutes natures.
La représentation graphique d’une chaîne de puissance est réalisée par des schémas blocs.
L’approche limite à la caractérisation externe des fonctions.
Il convient d’insister sur les organisations très variées dans lesquelles ces fonctions peuvent s’organiser ou s’enchaîner, notamment dans le cas où l’on utilise une représentation simplifiée de chaîne de puissance.</t>
  </si>
  <si>
    <t>2.3.2 Stockage d’énergie</t>
  </si>
  <si>
    <t> Types d’énergie stockée : chimique, électrique, mécanique, thermique.</t>
  </si>
  <si>
    <t>PC : L’énergie et ses enjeux.</t>
  </si>
  <si>
    <t>Il s’agit de connaître les types d’énergies stockables et les grands principes utilisés (formes potentielles et/ou cinétiques).</t>
  </si>
  <si>
    <t>2.3.3 Conversion de puissance</t>
  </si>
  <si>
    <t> Types de conversion : électriquemécanique, chimiquethermique, chimiqueélectrique, électriqueLumineuse.</t>
  </si>
  <si>
    <t>Il s’agit de connaître les types de conversion de puissance habituels et les grands principes mis en oeuvre ainsi que de s’intéresser à la possibilité de réversibilité en fonctions des exemples choisis.</t>
  </si>
  <si>
    <t>2.3.4 Modulation de puissance</t>
  </si>
  <si>
    <t> Types de modulation électrique commandée (AC/AC, AC/DC, DC/AC, DC/DC).</t>
  </si>
  <si>
    <t>PC : L’énergie électrique</t>
  </si>
  <si>
    <t>Il s’agit de connaître les types de modulation de puissance (tout ou rien (TOR) ou progressive) habituels et les grands principes mis en oeuvre sans aborder le détail de la structure utilisée.</t>
  </si>
  <si>
    <t>2.3.5 Adaptation de puissance</t>
  </si>
  <si>
    <t> Types d’adaptation : électrique non commandée (AC/AC, AC/DC, DC/AC, DC/DC).</t>
  </si>
  <si>
    <t>Il s’agit de connaître les types d’adaptation de puissance habituels et les grands principes mis en oeuvre (sans aborder le détail de la structure utilisée).
Il s’agit également d’expliquer que l’adaptation porte soit sur la forme, soit sur les grandeurs flux ou effort.</t>
  </si>
  <si>
    <t>2.3.6 Transmission de puissance</t>
  </si>
  <si>
    <t> Représentation plane et spatiale des liaisons élémentaires parfaites.
 Classes d’équivalences cinématiques, graphe de liaison.
 Schéma cinématique, schéma cinématique minimal.</t>
  </si>
  <si>
    <t>PC : Énergie mécanique.</t>
  </si>
  <si>
    <t>Reconnaître et choisir les représentations des liaisons élémentaires.
Produire ou modifier un schéma cinématique d’un système simple et plan (3 ou 4 liaisons élémentaires parfaites maximum).
Décoder et compléter des schémas cinématiques de mécanismes et également de structures porteuses planes immobiles.</t>
  </si>
  <si>
    <t>2.4 Approche fonctionnelle et structurelle  d’une chaîne d’information</t>
  </si>
  <si>
    <t>2.4.1 Typologie des chaînes d’information</t>
  </si>
  <si>
    <t> Notion de chaîne d’information.
 Principales fonctions relatives à la chaîne d’information : acquérir, traiter, communiquer.
 Caractérisation des fonctions.
 Représentation graphique d’une chaîne d’information.</t>
  </si>
  <si>
    <t>PC : Introduction à la notion d’onde.</t>
  </si>
  <si>
    <t>La représentation graphique d’une chaîne d’information est réalisée par des schémas blocs.
Se limiter à la caractérisation externe des fonctions.
Insister sur les organisations très variées dans lesquelles ces fonctions peuvent s’organiser ou s’enchaîner, notamment dans le cas où est utilisée une représentation simplifiée des chaînes d’information.</t>
  </si>
  <si>
    <t>2.4.2 Acquisition et restitution de l’information</t>
  </si>
  <si>
    <t> Acquisition d’une grandeur physique (principe, démarches et méthodes, notions requises).</t>
  </si>
  <si>
    <t>PC : Mesures et incertitudes.</t>
  </si>
  <si>
    <t>Prélèvement de l’information (grandeurs physiques, états logiques, valeurs numériques) depuis le produit, son environnement ou l’IHM (Interface Homme Machine).
Grandeurs mesurées et grandeurs d’influence ; signal restitué.
Caractéristiques utiles : étendue de mesure, résolution, sensibilité, précision, fonction de transfert et linéarité.
Choix d’un dispositif d’acquisition adapté à un objectif donné.</t>
  </si>
  <si>
    <t> Conditionnement d’une grandeur électrique (mise en forme, amplification, filtrage).</t>
  </si>
  <si>
    <t>La notion de filtrage est étudiée dans le cadre d’un filtre passe-bas du premier ordre, servant à lisser une information sur amplitude ou à atténuer le bruit parasite. Seul le niveau fonctionnel de l’amplification est abordé, la fonction est réalisée par des circuits intégrés spécialisés.</t>
  </si>
  <si>
    <t> Conversion Analogique/Numérique (CAN).</t>
  </si>
  <si>
    <t>CAN : caractéristiques utiles à leur mise en oeuvre (grandeur d’entrée, grandeur de sortie, caractéristique de transfert, Nombre de bits, résolution, quantum, valeur pleine échelle).</t>
  </si>
  <si>
    <t>2.4.3 Codage et traitement de l’information</t>
  </si>
  <si>
    <t>La structure interne des CAN n’est pas développée.</t>
  </si>
  <si>
    <t> Encodage de l’information : binaire, hexadécimal, ASCII.</t>
  </si>
  <si>
    <t>Identification du type de codage.
En première se limiter aux règles de numération et aux changements de base binaire/décimal et décimal/binaire.</t>
  </si>
  <si>
    <t> Algorithmique.</t>
  </si>
  <si>
    <t>Mathématiques : algorithmique et programmation.</t>
  </si>
  <si>
    <t>Structures conditionnelles, itératives. Utilisation de variables (type, taille, …). Appel de procédures/sous-programme.</t>
  </si>
  <si>
    <t> Traitement numérique.</t>
  </si>
  <si>
    <t>Le traitement numérique est limité aux opérateurs arithmétiques. Les effets de bords liés à la taille des données, aux capacités de stockage, aux temps de traitement sont mis en évidence.</t>
  </si>
  <si>
    <t> Compression de données.</t>
  </si>
  <si>
    <t>Seules des notions de taux de compression sont étudiées ici à travers des exemples simples.</t>
  </si>
  <si>
    <t>2.4.4 Transmission de l’information</t>
  </si>
  <si>
    <t> Typologie des transmissions.</t>
  </si>
  <si>
    <t>PC : Les ondes électromagnétiques.</t>
  </si>
  <si>
    <t>Connections point à point (filaire, sans fil).
Typologie des réseaux (étoile, anneau à jeton,…)</t>
  </si>
  <si>
    <t> Architecture d’un réseau informatique.</t>
  </si>
  <si>
    <t>Modèle en couche des réseaux : se limiter à la description du modèle OSI.
Protocoles et encapsulation des données.
Adresse physique et adresse logique. On se limite au protocole IPV4.</t>
  </si>
  <si>
    <t> Architecture Client/Serveur.</t>
  </si>
  <si>
    <t>Serveur Web : distribution AMP (Apache + MySQL + Php) ou autre distribution équivalente
Serveur DHCP et serveur de nom de domaine (DNS).</t>
  </si>
  <si>
    <t>2.4.5 Structure d’une application logicielle</t>
  </si>
  <si>
    <t> Organisation structurelle d’une application logicielle : (programme principal, interfaces, entrées-sorties, sous programmes, procédures, fonctions).</t>
  </si>
  <si>
    <t>Analyse de la constitution d’une application logicielle en termes de programme principal, interfaces, entrées et sorties, sous-programmes, procédures, ou fonctions.
Représentation graphique schématique de la structure.</t>
  </si>
  <si>
    <t>3.1 Modélisations et simulations</t>
  </si>
  <si>
    <t>3.1.1 Progiciels de simulation</t>
  </si>
  <si>
    <t> Typologie des progiciels.
 Critères de choix.</t>
  </si>
  <si>
    <t>Les principaux outils de modélisation simulables sont abordés, en définissant précisément le domaine d’application :
- modèle volumique ;
- modèle multiphysique ;
- modèle fonctionnel (de type schéma-bloc) ;
- modèle comportemental (de type diagramme d’états/activités) ;
- modèle de régression (de type tableur).</t>
  </si>
  <si>
    <t>3.1.2 Paramétrage d’un modèle</t>
  </si>
  <si>
    <t> Variables internes, variables externes.</t>
  </si>
  <si>
    <t>Sous l’expression « variable interne » sont considérés les paramètres d’un modèle de type « boîte noire », paramètres de constituants physiques.
Sous l’expression « variables externes » est entendu le signal temporel, pour les liens hors modèle multi-physique (de type schéma-bloc).</t>
  </si>
  <si>
    <t> Notion de grandeur flux, grandeur effort.</t>
  </si>
  <si>
    <t>Différentier un flux MEI d’une « grandeur flux » d’un modèle multiphysique.
Identifier les principales grandeurs flux et grandeur effort pour différentes technologies :
- mécanique (force ou couple / vitesse ou vitesse angulaire) ;
- électrique (tension / courant) ;
- hydraulique (Pression / débit volumique)</t>
  </si>
  <si>
    <t> Entrées, sources de simulation.</t>
  </si>
  <si>
    <t>L’accent est mis sur les principales sources utilisées en simulation et leur paramétrage.</t>
  </si>
  <si>
    <t> Sorties, rendus des résultats.</t>
  </si>
  <si>
    <t>Se limiter aux blocs de rendu graphique et à leur paramétrage.</t>
  </si>
  <si>
    <t>3.1.3 Paramétrage d’une simulation</t>
  </si>
  <si>
    <t>- électrique (tension / courant) ;</t>
  </si>
  <si>
    <t> Typologie des solveurs, pas d’intégration.</t>
  </si>
  <si>
    <t>Se limiter aux notions de :
- pas d’intégration : mettre en évidence la discrétisation des calculs numériques à des temps précis, et l’interpolation linéaire effectuée entre deux temps successifs ;
- solveur à pas variable : les temps de calculs sont calculés « à la volée » pour s’adapter au mieux aux variations des résultats ;
- solveur à pas fixe.
Mettre en exergue les avantages et inconvénients des 2 types de solveurs (adaptation aux variations de signal, temps de calcul), et évoquer les solveurs de type « stiff » pour la prise en compte de non-linéarités éventuelles.</t>
  </si>
  <si>
    <t> Compromis précision / temps de simulation</t>
  </si>
  <si>
    <t>3.1.4 Post-traitement et analyse des résultats</t>
  </si>
  <si>
    <t> Principaux traitements de données postérieurs aux résultats issus de simulation.
 Interprétation des résultats d’une simulation : courbe, tableau, graphe, unités associées.</t>
  </si>
  <si>
    <t>Mathématiques enseignement commun : analyse, statistiques et probabilités.</t>
  </si>
  <si>
    <t>Exploiter ou affiner des résultats issus d’une simulation par traitement postérieur des données.</t>
  </si>
  <si>
    <t>3.2 Comportement mécanique des produits</t>
  </si>
  <si>
    <t>3.2.1 Concept de mouvement</t>
  </si>
  <si>
    <t> Degré de mobilité d’une structure matérielle :
  - structure matérielle mobile (mécanisme) ;
  - structure matérielle immobile (structure fixe).</t>
  </si>
  <si>
    <t>Identifier le type de structure matérielle en fonction de son degré de mobilité, en vue de différentier principalement les structures à objectif d’immobilisme (ossatures, châssis) et les structures matérielles devant permettre ou effectuer des mouvements (mécanismes).
Pas de calcul du degré de mobilité.</t>
  </si>
  <si>
    <t> Mouvements des mécanismes (en lien avec la modélisation des liaisons) :
  - rotation autour d’un axe fixe et translation rectiligne et mouvements plans ;
  -  les trajectoires ;
  - les vitesses et accélérations ;
  - analyse/recherche de lois d’entrée-sortie de systèmes mécaniques plans issus d’objets techniques observables.</t>
  </si>
  <si>
    <t>PC : Énergie mécanique.
Mathématiques : Analyse (dérivées et primitives).</t>
  </si>
  <si>
    <t>Il s’agit de mettre en relief les paramètres influents pour valider et/ou optimiser les performances observées vis à vis de celles attendues.
L’utilisation du modèle de présentation « torseur cinématique » est limitée au mode descriptif uniquement dans la perspective de renseigner les caractéristiques dans un logiciel de simulation ou pour analyser un dispositif expérimental didactisé ou non.
Des progiciels intégrant un module de traitement du comportement dynamique des produits sont utilisés avec assistance.</t>
  </si>
  <si>
    <t> Comportement des liaisons élémentaires en relation avec les mouvements et les efforts.</t>
  </si>
  <si>
    <t>L’utilisation de suites logicielles adaptées à l’enseignement pré-bac doit permettre de relier les performances cinématiques aux conditions de chargement qui les génèrent.</t>
  </si>
  <si>
    <t>3.2.2 Concept d’équilibre</t>
  </si>
  <si>
    <t> Équilibre des solides :
  - principe fondamental de la statique ;
  - modélisation des actions mécaniques ;
  - modélisation des liaisons: liaison complète, pivot, glissière, pivot glissant, rotule, ponctuelle et appui plan ;
  - résolution d’un problème de statique par progiciel.</t>
  </si>
  <si>
    <t>PC : Énergie mécanique.
Mathématiques : produit scalaire.</t>
  </si>
  <si>
    <t>Il s’agit de mettre en relief les paramètres influents pour valider et/ou optimiser les performances observées vis à vis de celles attendues.
L’utilisation du modèle de présentation « torseur des actions mécaniques » est limitée au mode descriptif uniquement dans la perspective de renseigner les caractéristiques dans un logiciel de simulation ou pour analyser un dispositif expérimental didactisé ou non.
L’utilisation de progiciels volumiques intégrant un module de traitement du comportement statique des produits est réalisée avec assistance.</t>
  </si>
  <si>
    <t> Concept de stabilité et d’instabilité d’un composant ou d’une structure mécanique :
  - équilibre stable et instable ;
  - phénomène de flambement ;
  -  stabilité d’une structure dans l’espace ;
  - comportement vibratoire.</t>
  </si>
  <si>
    <t>Il s’agit de sensibiliser de manière qualitative aux comportements amenant aux principaux risques d’instabilité d’un ensemble matériel :
- présentation du risque et phénomène de flambement d’une pièce comprimée ;
- présentation du risque et phénomène d’instabilités d’une structure nécessitant des contreventements dans les trois directions de l’espace.</t>
  </si>
  <si>
    <t> Transmission des efforts.</t>
  </si>
  <si>
    <t>En AC, il s’agit de décrire le cheminement des charges dans une ossature par un schéma. Le calcul de la descente de charges se fait à l’aide d’un logiciel de simulation.</t>
  </si>
  <si>
    <t>3.2.3 Concept de résistance</t>
  </si>
  <si>
    <t> Résistance à la rupture, résistance à la déformation.
 Résistance des matériaux :
  - hypothèses et modèle poutre ;
  - notion de contrainte normale ;
  -  pour une sollicitation de traction simple, notion de déformation et loi de Hooke ;
  - module d’Young ;
  - limite élastique ;
  - sollicitation simple de type traction, compression, flexion simple.
 Simulations par éléments finis.</t>
  </si>
  <si>
    <t>L’utilisation de progiciels intégrant un module de calcul par éléments finis ou dédié est privilégiée.
Lien indispensable avec les essais des matériaux du chapitre 6.</t>
  </si>
  <si>
    <t> Déformation et contraintes normales dans une structure isostatique :
  - en flexion simple (poutre isostatique) ;
  - en traction et en compression simple.</t>
  </si>
  <si>
    <t>Analyse de structures simples en traction/compression simple ou flexion simple, analyse des contraintes normales et tangentielles, des déformations et déplacements.</t>
  </si>
  <si>
    <t> Scénario de simulation pour comparer et valider une solution, modifier une pièce ou un sous-ensemble.</t>
  </si>
  <si>
    <t>Il s’agit, par études de cas successives, d’appréhender différentes natures de simulation ou différents paramétrages au sein d’une même simulation.</t>
  </si>
  <si>
    <t>3.3 Comportement énergétique des produits</t>
  </si>
  <si>
    <t> Principe de conservation d’énergie, pertes et rendements, principe de réversibilité.</t>
  </si>
  <si>
    <t>PC : L’énergie et ses enjeux.
PC : Énergie interne.</t>
  </si>
  <si>
    <t>Il s’agit d’insister sur la conservation d’énergie et sur la notion de systèmes isolés ou d’échanges avec l’extérieur.</t>
  </si>
  <si>
    <t> Natures et caractéristiques des sources d’énergie et des charges.</t>
  </si>
  <si>
    <t>Il s’agit d’étudier les paramètres influents du fonctionnement de différentes chaînes d’énergie entre une source et une charge.
L’analyse de systèmes simples doit permettre de montrer l’analogie entre les éléments mécaniques, électriques, hydrauliques, pneumatiques, thermiques. Il est nécessaire d’insister sur les notions de point de fonctionnement en régime établi et de mettre en évidence le régime transitoire.</t>
  </si>
  <si>
    <t> Optimisation des échanges d’énergie entre source et charge, amélioration de l’efficacité.</t>
  </si>
  <si>
    <t>L’accent est mis sur la limitation des pertes (pertes par effet joules, pertes de charges, etc.), l’optimisation des points de fonctionnement de tout ou partie de la chaîne d’énergie voire de l’amélioration des caractéristiques de la source et/ou de la charge.</t>
  </si>
  <si>
    <t> Comportement temporel des constituants d’une chaîne d’énergie.
 Représentation des phases de transferts et de stockages.</t>
  </si>
  <si>
    <t>Mathématiques : Analyse (dérivées et primitives).</t>
  </si>
  <si>
    <t>Il s’agit d’étudier l’évolution de l’état énergétique (transfert W et/ou Q ou stockage E) des constituants à travers la visualisation de variables représentatives.</t>
  </si>
  <si>
    <t> Bilan énergétique d’un produit, rendement, performance énergétique.</t>
  </si>
  <si>
    <t>À faire sur des mesures.
Insister sur le rendement instantané (rendement en puissance) et le rendement énergétique (sur cycle).</t>
  </si>
  <si>
    <t xml:space="preserve">3.4  Comportement informationnel des produits </t>
  </si>
  <si>
    <t>3.4.1 Nature et représentation de l’information</t>
  </si>
  <si>
    <t> Nature d’une information.</t>
  </si>
  <si>
    <t>PC : Introduction à la notion d’onde.
Mathématiques : nombres complexes.</t>
  </si>
  <si>
    <t>Signal logique, analogique, numérique (TOR, échantillonné).
Entrées / sorties : montages analogiques de base pour l’obtention/génération d’une information logique (on prendra comme niveaux logiques 1/0 les valeurs 5V/0V).</t>
  </si>
  <si>
    <t> Représentation temporelle d’une information.</t>
  </si>
  <si>
    <t>Le but est d’obtenir, à partir de la visualisation temporelle d’une information (lecture de chronogramme), les grandeurs caractéristiques de l’information : période, fréquence, amplitude, niveau (logique), rapport cyclique.</t>
  </si>
  <si>
    <t> Représentation fréquentielle d’une information</t>
  </si>
  <si>
    <t>Se limiter à une approche qualitative des fréquences audibles : notions de basses, moyennes et hautes fréquences d’un signal audio, représentation spectrale d’un signal audio simple.</t>
  </si>
  <si>
    <t>3.4.2 Description et simulation comportementale de l’information</t>
  </si>
  <si>
    <t> Diagramme de séquence.</t>
  </si>
  <si>
    <t>Le diagramme de séquence est utilisé comme outil de description d’échanges d’information, déroulé temporel d’un scénario d’utilisation.
Les diagrammes d’états et/ou d’activités servent d’outils de description voire de simulation quand cela est possible :
- simulation évènementielle dont le but est de simuler les différents états possibles d’un produit et ses changements d’états selon des évènements définis ;
- simulation algorithmique pour exploiter la dualité diagramme d’activités/algorigramme pour simuler un algorithme séquentiel.</t>
  </si>
  <si>
    <t> Diagramme d’états, d’activités.</t>
  </si>
  <si>
    <t>3.4.3 Inter-opérabilité des produits</t>
  </si>
  <si>
    <t> Typologies des communications.</t>
  </si>
  <si>
    <t>Se limiter aux aspects qualitatifs des notions de :
- synchrone/asynchrone : communication en continu (streaming) ou à la demande ;
- half/full duplex : par analogie avec le talkie/walkie, le téléphone ;
- maître/esclave ;
- client /serveur.</t>
  </si>
  <si>
    <t> Liaisons séries : protocoles de communication, sens du flux de données, débit et rapidité de transmission.</t>
  </si>
  <si>
    <t>En I2D : se limiter à la lecture de trame binaire, et à sa conversion.
En SIN : les concepts de bit de start/stop doivent être assimilés, la notion de bit de parité sert d’introduction aux codes correcteurs.</t>
  </si>
  <si>
    <t> Configuration d’un réseau :
  - routage de l’information ;
  - adressage statique, dynamique.</t>
  </si>
  <si>
    <t>Se limiter à l’étude du fonctionnement d’un switch, d’un routeur, et à la manière dont circulent les informations (trames).</t>
  </si>
  <si>
    <t> Communication au sein d’un réseau :
  - trames TCP/IP, UDP ;
  - sockets ;
  - protocoles FTP, http.</t>
  </si>
  <si>
    <t>Se limiter à mettre en évidence les différentes requêtes entre les constituants de manière expérimentale.</t>
  </si>
  <si>
    <t> Système temps-réel.</t>
  </si>
  <si>
    <t>Temps de cycle, interruptions (sur entrées, cycliques), de produits temps-réel.</t>
  </si>
  <si>
    <t>3.4.4 Comportement des systèmes régulés ou asservis</t>
  </si>
  <si>
    <t> Représentation d’une boucle de régulation ou d’asservissement.</t>
  </si>
  <si>
    <t>Il s’agit d’étudier l’organisation fonctionnelle d’une boucle de régulation ou d’asservissement.</t>
  </si>
  <si>
    <t> Contrôle du fonctionnement d’un système régulé ou asservi en vue d’un maintien au plus près d’un point de fonctionnement.</t>
  </si>
  <si>
    <t>Identification du principe utilisé (régulation, asservissement) et caractérisation des paramètres influant sur le contrôle du fonctionnement en vue d’un maintien au plus près d’un point de fonctionnement.</t>
  </si>
  <si>
    <t>4.1 Outils de représentation du réel</t>
  </si>
  <si>
    <t>4.1.1. Représentation numérique des produits</t>
  </si>
  <si>
    <t> Élaboration de la maquette numérique d’un produit :
  - conception de la maquette numérique d’un sous-ensemble et/ou d’une pièce à l’aide d’un modeleur volumique paramétrique ;
  - structuration des modèles via les arbres de construction de pièce et d’assemblage ;
  - robustesse du modèle numérique.</t>
  </si>
  <si>
    <t>En IT, se limiter à modifier/compléter un assemblage à partir d’un composant fourni.
La méthode de conception est adaptée au résultat attendu : simulation comportementale, résistance des matériaux, conception détaillée, …</t>
  </si>
  <si>
    <t> Exploitation de la maquette numérique d’un produit : utilisation des outils de présentation pertinents d’une solution de conception : illustrations 3D de type vues photo réalistes, éclatés, réalité virtuelle et/ou augmentée, nuage de points.</t>
  </si>
  <si>
    <t>Permet de former les élèves à l’utilisation maîtrisée et pertinente des outils numériques de présentation à travers des approches structurées résumant le cheminement d’une démarche technologique (investigation, résolution d’un problème technique, projet technologique).
A partir de la maquette numérique du projet renseignée (caractéristiques des composants) avec pour objectif de l’utiliser en démarche BIM ou PLM et dans divers outils logiciels.</t>
  </si>
  <si>
    <t> Visite virtuelle d’un ouvrage.</t>
  </si>
  <si>
    <t>Préparation d’une visite virtuelle afin de valider les usages de la construction (déplacements, organisation spatiale, éléments de sécurité).</t>
  </si>
  <si>
    <t>4.1.2. Outils de représentation schématique</t>
  </si>
  <si>
    <t> Schéma architectural (mécanique, énergétique, informationnel).</t>
  </si>
  <si>
    <t>Le schéma architectural permet de décrire l’organisation structurelle d’un produit de manière non normalisée, il fait apparaître les composants et constituants (choix techniques, cheminement des câbles, des gaines, des tuyaux).</t>
  </si>
  <si>
    <t> Schéma électrique.</t>
  </si>
  <si>
    <t>PC : L’énergie électrique.</t>
  </si>
  <si>
    <t>Les schémas respectent les normes en vigueur.</t>
  </si>
  <si>
    <t> Schéma fluidique.</t>
  </si>
  <si>
    <t> Représentations planes d’un projet de construction.</t>
  </si>
  <si>
    <t>Limitation à de la lecture de plans et profils.</t>
  </si>
  <si>
    <t>4.2.1. Amélioration de la performance environnementale d’un produit</t>
  </si>
  <si>
    <t> Outils de l’éco-conception et de l’éco-construction.</t>
  </si>
  <si>
    <t>En articulation avec le chapitre « approche environnementale ».
Utilisation de logiciels ou de modules dédiés.</t>
  </si>
  <si>
    <t>4.2.2. Choix des matériaux</t>
  </si>
  <si>
    <t> Caractéristiques des matériaux naturels et artificiels.
 Critères et principes de choix des matériaux, méthodes structurées d’optimisation d’un choix, critères environnementaux.</t>
  </si>
  <si>
    <t>PC : Organisation de la matière, propriétés des matériaux.</t>
  </si>
  <si>
    <t>Mettre en oeuvre une démarche structurée et argumentée de choix de couple matériau / procédé sur des cas simples.
Les approches multi contraintes et multi objectifs visent à montrer que les choix de matériaux relèvent de compromis entre des critères opposés selon la méthode d’Ashby.
En EE : se contenter du choix de matériau du point de vue de leur comportement énergétique.</t>
  </si>
  <si>
    <t>4.2.3. Choix des constituants</t>
  </si>
  <si>
    <t> Choix d’une solution : critères de choix associés à une conception ou à l’intégration d’une solution dans un produit - coût, fiabilité, environnement, ergonomie et design - Matrice de comparaison de plusieurs critères.</t>
  </si>
  <si>
    <t>En articulation avec le chapitre « solutions constructives ».
En classe de première, la matrice de comparaison est fournie pour tout ou partie.
En classe de terminale, la matrice peut être élaborée dans le cadre des projets.</t>
  </si>
  <si>
    <t> Choix de solutions logicielles, d’une unité de traitement et des interfaces.</t>
  </si>
  <si>
    <t>Choix des bibliothèques logicielles adaptées.
Choix d’un environnement de développement intégré (IDE).
Choix d’une unité de traitement à base de microcontrôleur, de nano contrôleur (objet connecté - Internet of Thing) ou d’un nano ordinateur, au regard du format et du volume des données à traiter, de la puissance de calcul nécessaire et du besoin de stockage.
Choix des interfaces et des protocoles de communication entre les constituants au regard du nombre, du type et du format des entrées/sorties.</t>
  </si>
  <si>
    <t>4.3.1. Les réseaux intelligents</t>
  </si>
  <si>
    <t> Structures des réseaux (routiers, informatiques, énergétiques) :
  - principales caractéristiques : maillé, étoile ;
  - composants principaux : noeuds, branches, flux, supervision et pilotage intelligent des réseaux.</t>
  </si>
  <si>
    <t>Il s’agit de montrer des convergences de problématiques, de modalités d’analyse et de solutions constructives, pour étudier et concevoir des ouvrages en réseaux : routiers, informatiques, d’énergie, d’adduction de fluides, d’assainissement…
Analyse comparée des problématiques rencontrées (gestion de flux, encombrements, redondance de sécurité…) et des solutions y répondant (structure des réseaux, équipements de gestion …).</t>
  </si>
  <si>
    <t> Réseaux de transport (fluides) et réseaux communicants.</t>
  </si>
  <si>
    <t>PC : L’énergie électrique.
PC : Énergie mécanique.</t>
  </si>
  <si>
    <t>Il s’agit de différencier les différents réseaux secs et humides et leurs caractéristiques principales (adduction d’eau potable, assainissement, fibre …).
Insister sur le maillage et l’importance et les noeuds de connexion, afin d’assurer la continuité du service.</t>
  </si>
  <si>
    <t> Structure d’un réseau de transport et de distribution d’énergie électrique alternatif, caractéristiques et pertes.
 Distribution et répartition de l’énergie.</t>
  </si>
  <si>
    <t>Il s’agit de découvrir l’intérêt du maillage et de la distribution de l’énergie sur le territoire afin d’obtenir un mix énergétique approprié.
Il est important ici d’insister sur l’adaptation de la production à la demande.</t>
  </si>
  <si>
    <t> Structure des réseaux électriques spécifiques.
 Structure d’un réseau de production, de transport et de distribution de fluides.</t>
  </si>
  <si>
    <t>Il s’agit de bien expliquer la différence entre réseaux électriques alternatifs et continus avec des exemples de distribution vers le domestique, l’industriel, l’urbain (tramways, véhicules électriques autonomes) …
Exemples : réseaux de chaleur (écoquartier), réseaux d’air comprimé, ventilation, distribution d’eau chaude ou d’eau glacée…</t>
  </si>
  <si>
    <t> Micro énergies pour dispositifs autonomes.</t>
  </si>
  <si>
    <t>Il s’agit de porter la réflexion sur les moyens de mettre à profit l’énergie présente dans l’environnement local à des fins d’auto-alimentation de sources d’énergie pour des réseaux de capteurs, l’internet des objets…</t>
  </si>
  <si>
    <t> Gestion des réseaux de transport et de distribution de l’énergie, multiplicité et complémentarité des divers procédés (production, stockage, …).
 Production décentralisée et coopérative, cogénération.
 Optimisation énergétique et performance environnementale.</t>
  </si>
  <si>
    <t>Les nouvelles stratégies de gestion des réseaux d’énergie sont abordées au travers de cas d’étude (réseaux « intelligents ») aussi bien dans une voiture hybride qu’à l’échelle d’un bâtiment, d’un quartier ou bien d’une ville entière …
La performance environnementale est abordée au travers d’une analyse fine de l’usage et d’une meilleure relation avec l’action des usagers (transformation des comportements) afin d’optimiser la consommation énergétique (hybridation, récupération d’énergie …) grâce à la généralisation du numérique et des objets connectés.</t>
  </si>
  <si>
    <t>4.3.2. Conception bioclimatique, pré dimensionnement des structures et ouvrages</t>
  </si>
  <si>
    <t> Principes de conception et de pré-dimensionnement des principales solutions constructives :
  - principes de conception bioclimatique ;
  - principes de pré - dimensionnement des structures.</t>
  </si>
  <si>
    <t>Il s’agit d’appliquer des démarches utilisées (principes, ratios) en architecture ou en ingénierie afin d’établir un avant-projet partiel et de le pré - dimensionner.</t>
  </si>
  <si>
    <t> Conception des ossatures : bâtiment et ouvrages de travaux publics.</t>
  </si>
  <si>
    <t>Il s’agit de proposer une structure porteuse (porteurs verticaux, horizontaux, fondations, charpentes) adapté au projet.</t>
  </si>
  <si>
    <t> Conception des enveloppes.</t>
  </si>
  <si>
    <t>Il s’agit d’aborder l’enveloppe d’une construction comme objet multi-contraint (esthétique, étanchéité, mécanique, confort, sécurité et communication …).</t>
  </si>
  <si>
    <t> Conception des aménagements et équipements.</t>
  </si>
  <si>
    <t>PC : Les ondes sonores.</t>
  </si>
  <si>
    <t>Il s’agit de vérifier que les solutions choisies sont conformes aux exigences (besoin, règlementations, ...) dans différents domaines (thermique, acoustique, éclairement, domotique…).</t>
  </si>
  <si>
    <t>4.3.3. Efficacité énergétique passive et active d'un produit</t>
  </si>
  <si>
    <t> Enveloppe du bâtiment, isolation.</t>
  </si>
  <si>
    <t>PC : Organisation de la matière, propriétés des matériaux.
PC : Énergie interne.</t>
  </si>
  <si>
    <t>Principe de l’analyse des apports et dépenses énergétiques dans une construction.
Identification des principaux apports et dépenses énergétiques.
Bilan énergétique sur une construction complète à l’aide d’un logiciel de simulation numérique.</t>
  </si>
  <si>
    <t> Rendement énergétique des équipements techniques du bâtiment.</t>
  </si>
  <si>
    <t>À partir d’études de cas reposant sur l’étiquetage énergétique des produits, il s’agit de mettre en perspective les performances énergétiques d’un équipement en lien avec les changements d’habitude du consommateur.</t>
  </si>
  <si>
    <t> Conception de fonctionnalités intelligentes à caractère domotique et immotique.</t>
  </si>
  <si>
    <t>Il s’agit par une approche systémique et globale de gestion de l’énergie de travailler sur le pilotage automatisé du bâtiment en fonction de leurs usages.</t>
  </si>
  <si>
    <t> Récupération par réversibilité de la chaîne de puissance, par revalorisation des pertes.</t>
  </si>
  <si>
    <t>Cette partie doit porter réflexion sur la pertinence de la récupération d’énergie tant sur le cycle de vie du produit amélioré que sur le retour sur investissement.</t>
  </si>
  <si>
    <t>4.3.4. Conception numérique d'une pièce</t>
  </si>
  <si>
    <t> Définition numérique d’une pièce d‘un produit industriel.</t>
  </si>
  <si>
    <t>Il s’agit de travailler, par extraction depuis un assemblage, sur la création de maquettes volumiques respectant les contraintes fonctionnelles (dimensionnelles et géométriques).
Les maquettes numériques peuvent éventuellement être extraites de scan 3D.
Les éventuelles mises en plan ne servent qu’à faire apparaître la cotation et les dimensions pertinentes par rapport aux fonctions assurées par la pièce ou le sous-ensemble.
Il s’agit de travailler sur des maquettes numériques volumiques existantes, de porter les modifications attendues par la prise en compte de contraintes fonctionnelles (dimensionnelles et géométriques et d’aborder par ce biais les notions de jeu de fonctionnement et de conditions géométriques).
L’identification des surfaces fonctionnelles et des contraintes géométriques est facilitée par la conception sous assemblage.</t>
  </si>
  <si>
    <t> Influences du procédé de réalisation et du matériau choisis sur les formes et dimensions d’une pièce simple.</t>
  </si>
  <si>
    <t>Les études de cas sont traitées en lien avec l’expérimentation des procédés (chapitre ……), en utilisant les outils de simulation directement accessibles dans le modeleur volumique et adaptés à la découverte et à l’initiation.</t>
  </si>
  <si>
    <t>4.3.5. Conception informationnelle des produits</t>
  </si>
  <si>
    <t> Bilan et nature des entrées-sorties.
 Structures de programmation.
 Fonctions logicielles.
 Méthodes et propriétés utiles en lien avec les bibliothèques logicielles choisies.
 Types de variables.
 Diagrammes de description.</t>
  </si>
  <si>
    <t>Lister les entrées et les sorties du système en fonction de leur nature (analogique, logique, numérique).
Identifier, pour les bibliothèques logicielles utilisées, les méthodes utiles ainsi que les propriétés de celles-ci.
Le choix des diagrammes retenus pour décrire le système est motivé par l’intention de communiquer à l’écrit comme à l’oral.</t>
  </si>
  <si>
    <t> Codage dans un langage spécifique.
 Règles d'écriture (organisation du code, commentaires, documentation…).</t>
  </si>
  <si>
    <t>Les langages Python et C++ sont à utiliser.
Pour l’écriture de pages web on utilisera HTML/CSS et PHP.</t>
  </si>
  <si>
    <t> Mise au point</t>
  </si>
  <si>
    <t>Débogage (pas à pas, point d’arrêt, …)
Intégration et fusion de différents programmes en un programme unique.</t>
  </si>
  <si>
    <t>5.1.1. Enveloppe des produits</t>
  </si>
  <si>
    <t> Façades mur-rideau, enveloppes construction bois, acier, béton.</t>
  </si>
  <si>
    <t>PC : Les énergies.</t>
  </si>
  <si>
    <t>Il s’agit de choisir un constituant en fonction de ses propriétés et de définir ses caractéristiques (géométriques, mécaniques ou énergétiques, …) pour répondre à une exigence.</t>
  </si>
  <si>
    <t>5.1.2. Fondations, soutènement, porteurs horizontaux et verticaux, contreventement</t>
  </si>
  <si>
    <t> Soutènements : mur, paroi moulée, terre armée.</t>
  </si>
  <si>
    <t>Il s’agit de choisir un constituant en fonction de ses propriétés et de définir ses caractéristiques (géométriques, mécaniques, …) pour répondre à une exigence.
Ces constituants peuvent être du domaine du bâtiment, des ouvrages d’arts ou toutes constructions spécifiques (écluses, barrages …).</t>
  </si>
  <si>
    <t> Fondations superficielles et profondes : semelle isolée et filante, pieux.</t>
  </si>
  <si>
    <t> Porteurs verticaux et horizontaux (poteaux, poutres, voiles, planchers), contreventement, charpentes en béton, bois et métal, préfabriqués ou réalisés sur site.</t>
  </si>
  <si>
    <t>5.2.1. Convertisseurs, adaptateurs et modulateurs de puissance</t>
  </si>
  <si>
    <t> Convertisseurs.
 Modulateurs de puissance.
 Adaptateurs de puissance.</t>
  </si>
  <si>
    <t>Porter attention aux grandeurs efforts/ flux et aux caractéristiques de transfert des constituants, en privilégiant l’utilisation de formulaires et d’abaques.
Il convient d’insister sur la complémentarité entre modulation et conversion d’énergie permettant de s’adapter aux caractéristiques de la charge et au sens de transfert de l’énergie (réversibilité).
Sont entendus sous le terme « convertisseur » les ventilateurs, pompes, compresseurs, moteurs électriques, vérins, vannes, panneaux solaires, modules Peltier, éclairage, …
Sont entendus sous l’expression « modulateur de puissance » les interfaces de puissance, variateurs de vitesse, de luminosité, …
Sont entendus sous l’expression « adaptateur de puissance » les réducteurs, transformateurs électriques parfaits et échangeurs thermiques.</t>
  </si>
  <si>
    <t>5.2.2. Stockeurs d’énergie</t>
  </si>
  <si>
    <t> Stockage mécanique.
 Stockage chimique.
 Stockage électrostatique.
 Stockage thermique.</t>
  </si>
  <si>
    <t>Se limiter à l’étude du bilan énergétique externe des systèmes de stockage durant les principales phases de fonctionnement en distinguant charge et décharge.
Caractéristiques principales : énergie massique ; puissance massique ; capacité énergétique maximale ; puissance maximale ; constante de temps ; état de charge ; rendement.
Les performances de stockage sont comparées pour mettre en évidence leur différenciation et leur complémentarité en matière de compromis énergie/puissance (diagramme de Ragone).
Exemples pouvant être traités : volant d’inertie, barrage hydraulique, piles et accumulateurs, combustibles, carburants, comburants, condensateur et super condensateur, module eutectique, mur trombe …</t>
  </si>
  <si>
    <t>5.2.3. Transmetteurs des mouvements</t>
  </si>
  <si>
    <t> Organes mécaniques de transmission et d’adaptation de puissance :
  - réducteurs ;
  - transmission par lien flexible ;
  - accouplements.</t>
  </si>
  <si>
    <t>Se limiter aux principales caractéristiques et performances, notamment environnementales et énergétiques, des technologies présentées.</t>
  </si>
  <si>
    <t> Organes mécaniques de transformation de mouvement.</t>
  </si>
  <si>
    <t> Guidage en translation et en rotation</t>
  </si>
  <si>
    <t> Liaison complète démontable et non démontable.</t>
  </si>
  <si>
    <t> Etanchéité.</t>
  </si>
  <si>
    <t>Protection contre les poussières.
Etanchéité aux fluides.</t>
  </si>
  <si>
    <t>5.3.1. Capteurs, conditionneurs</t>
  </si>
  <si>
    <t> Capteurs analogiques.
 Capteurs numériques, détecteurs.</t>
  </si>
  <si>
    <t>Se limiter à caractériser les capteurs par leurs relations d’entrée/sortie.</t>
  </si>
  <si>
    <t> Amplificateurs.</t>
  </si>
  <si>
    <t>Privilégier l’utilisation de circuits spécialisés dont le gain est réglable. Ne pas étudier les montages à Amplificateurs Linéaires Intégrés.</t>
  </si>
  <si>
    <t> Filtres passe-bas.</t>
  </si>
  <si>
    <t>Mathématiques : Nombres complexes</t>
  </si>
  <si>
    <t>Se limiter aux filtres passe-bas du premier ordre.</t>
  </si>
  <si>
    <t> Convertisseurs analogique-numérique.</t>
  </si>
  <si>
    <t>Privilégier l’utilisation de circuits spécialisés sans étudier leur structure interne.</t>
  </si>
  <si>
    <t>5.3.2. Constituants d’IHM</t>
  </si>
  <si>
    <t> Constituants sonores, visuels, tactiles.</t>
  </si>
  <si>
    <t>Afficheur, clavier, écran…</t>
  </si>
  <si>
    <t> Interfaces hybrides.</t>
  </si>
  <si>
    <t>Interfaces visuelles, tactiles.
Interfaces haptiques.</t>
  </si>
  <si>
    <t>5.3.3. Composants programmables</t>
  </si>
  <si>
    <t> Cartes électroniques à microcontrôleur.</t>
  </si>
  <si>
    <t>Privilégier les cartes électroniques programmables à partir d’un environnement de développement intégré, disposant d’entrées/sorties.</t>
  </si>
  <si>
    <t> Nano ordinateurs.</t>
  </si>
  <si>
    <t>Utiliser des cartes électroniques dotées d’un système d’exploitation et permettant la connexion de périphériques (écran, clavier, caméra…).</t>
  </si>
  <si>
    <t> Objets connectés.</t>
  </si>
  <si>
    <t>Internet des objets.
Utilisations de modules programmables permettant de connecter un produit à internet et le rendre communiquant à distance.</t>
  </si>
  <si>
    <t>5.3.4. Composants de transmission de l’information</t>
  </si>
  <si>
    <t> Constituants d’un réseau.</t>
  </si>
  <si>
    <t>Se limiter à l’usage de commutateurs, routeurs et tout type de serveur.</t>
  </si>
  <si>
    <t> Caractéristiques des bus de communication.</t>
  </si>
  <si>
    <t>Aborder les différentes natures de bus (bus de terrain, bus de périphériques) et leurs caractéristiques (longueur de bus, débit, fiabilité, …)
Privilégier les bus KNX, EnOcean, CAN, I²C voire SPI…</t>
  </si>
  <si>
    <t> Composants émetteurs et récepteurs pour la transmission sans fil.</t>
  </si>
  <si>
    <t>Privilégier l’usage de modules intégrés
Se limiter aux technologies WiFi, Bluetooth, RF…</t>
  </si>
  <si>
    <t> Prototypage de pièces et de la chaîne d’information.</t>
  </si>
  <si>
    <t>Les activités pratiques de prototypage rapide relèvent des activités classiques d’un fablab. La chaîne numérique est complète et continue.</t>
  </si>
  <si>
    <t> Coulage de pièces prototypées en résine et/ou en alliage métallique.</t>
  </si>
  <si>
    <t>Prototypage de pièces de petites dimensions en « bonne matière », alliages d’aluminium ou cuivreux.</t>
  </si>
  <si>
    <t> Virtualisation de solutions logicielles.</t>
  </si>
  <si>
    <t>Privilégier les logiciels permettant l’exécution de machines virtuelles (VM pour « Virtual Machines »).</t>
  </si>
  <si>
    <t> Protocole d’essai.
 Sécurité de mise en oeuvre.</t>
  </si>
  <si>
    <t>PC : Mesures et incertitudes.
PC : L’énergie électrique.</t>
  </si>
  <si>
    <t>La nécessité d’une démarche raisonnée, progressive, organisée en fonction de l’objectif recherché est expliquée.
La nécessité de procédures de mise en oeuvre en sécurité est expliquée vis-à-vis des risques rencontrés.</t>
  </si>
  <si>
    <t> Expérimentation de procédés.</t>
  </si>
  <si>
    <t>Enseignement excluant l’utilisation de moyens de production de type professionnel.
La formation à l’optimisation des processus et des paramètres de réglage est exclue.
Les procédés sont abordés par le biais d’expérimentations sur des systèmes didactiques simples, puis par des activités de simulation numérique, des visites d’ateliers et/ou d’entreprises locales et d’analyses de bases de connaissances numériques.
Les activités expérimentales proposées s’intéressent aux principes physiques et chimiques employés, aux contraintes techniques associées.</t>
  </si>
  <si>
    <t> Expérimentation sur les matériaux et sur les structures.</t>
  </si>
  <si>
    <t>Les expérimentations seront réalisées sur des :
- éprouvettes (traction, compression, flexion simple), afin de valider une forme, une répartition de matière ou une caractéristique d’un matériau (y compris composite) ;
- des maquettes de solutions techniques à échelle réduite, réelle ou in situ pour déterminer l’influence d’un paramètre par comparaison ou valider la solution.</t>
  </si>
  <si>
    <t> Expérimentations de constituants de la chaîne de puissance.</t>
  </si>
  <si>
    <t>L’expérimentation porte sur la mise en oeuvre de constituants standard du commerce pour en vérifier les caractéristiques externes.</t>
  </si>
  <si>
    <t> Expérimentations de constituants de la chaîne d’information.</t>
  </si>
  <si>
    <t>L’expérimentation porte sur la mise en oeuvre de constituants standard du commerce pour en vérifier les fonctionnalités.</t>
  </si>
  <si>
    <t> Intégration des éléments prototypés du produit.</t>
  </si>
  <si>
    <t>Vérifier la conformité aux spécifications fonctionnelles nécessaires à l’intégration des éléments prototypés en un produit avant assemblage.</t>
  </si>
  <si>
    <t> Mesure et validation de performances.</t>
  </si>
  <si>
    <t>PC : Mesures et incertitudes.
Mathématiques : statistiques et probabilités.</t>
  </si>
  <si>
    <t>Ces activités s’effectuent dans le cadre des projets, sur des dispositifs expérimentaux et instrumentés liés aux supports étudiés. Elles permettent de faire apparaître les écarts entre les résultats de simulation et le comportement réel d’un produit.</t>
  </si>
  <si>
    <r>
      <t>Identifier</t>
    </r>
    <r>
      <rPr>
        <sz val="9.5"/>
        <color rgb="FF000000"/>
        <rFont val="Verdana"/>
        <family val="2"/>
      </rPr>
      <t xml:space="preserve"> le besoin auquel répond le produit et les fonctions de service qui en découlent.</t>
    </r>
  </si>
  <si>
    <r>
      <t>Décoder</t>
    </r>
    <r>
      <rPr>
        <sz val="9.5"/>
        <color rgb="FF000000"/>
        <rFont val="Verdana"/>
        <family val="2"/>
      </rPr>
      <t xml:space="preserve"> les critères du cahier des charges.</t>
    </r>
  </si>
  <si>
    <r>
      <t>Analyser</t>
    </r>
    <r>
      <rPr>
        <sz val="9.5"/>
        <color rgb="FF000000"/>
        <rFont val="Verdana"/>
        <family val="2"/>
      </rPr>
      <t xml:space="preserve"> le produit avec pertinence au regard de sa réponse au besoin exprimé en amont.</t>
    </r>
  </si>
  <si>
    <r>
      <t xml:space="preserve">Justifier </t>
    </r>
    <r>
      <rPr>
        <sz val="9.5"/>
        <color rgb="FF000000"/>
        <rFont val="Verdana"/>
        <family val="2"/>
      </rPr>
      <t>le problème technique à résoudre et/ou améliorer.</t>
    </r>
  </si>
  <si>
    <r>
      <t xml:space="preserve">Poser </t>
    </r>
    <r>
      <rPr>
        <sz val="9.5"/>
        <color rgb="FF000000"/>
        <rFont val="Verdana"/>
        <family val="2"/>
      </rPr>
      <t xml:space="preserve">les principaux points de vigilance auxquels doit répondre le produit. </t>
    </r>
  </si>
  <si>
    <r>
      <t xml:space="preserve">Je suis capable de </t>
    </r>
    <r>
      <rPr>
        <b/>
        <i/>
        <sz val="9.5"/>
        <color rgb="FF000000"/>
        <rFont val="Verdana"/>
        <family val="2"/>
      </rPr>
      <t>définir</t>
    </r>
    <r>
      <rPr>
        <i/>
        <sz val="9.5"/>
        <color rgb="FF000000"/>
        <rFont val="Verdana"/>
        <family val="2"/>
      </rPr>
      <t xml:space="preserve"> le besoin auquel répond le produit et ses fonctions de service.</t>
    </r>
  </si>
  <si>
    <r>
      <rPr>
        <b/>
        <i/>
        <sz val="9.5"/>
        <color rgb="FF000000"/>
        <rFont val="Verdana"/>
        <family val="2"/>
      </rPr>
      <t>Associer</t>
    </r>
    <r>
      <rPr>
        <i/>
        <sz val="9.5"/>
        <color rgb="FF000000"/>
        <rFont val="Verdana"/>
        <family val="2"/>
      </rPr>
      <t xml:space="preserve"> les points de vigilance donnés par le cahier des charges à chaque fonction technique du produit.</t>
    </r>
  </si>
  <si>
    <r>
      <rPr>
        <b/>
        <i/>
        <sz val="9.5"/>
        <color rgb="FF000000"/>
        <rFont val="Verdana"/>
        <family val="2"/>
      </rPr>
      <t>Traduire, expliquer</t>
    </r>
    <r>
      <rPr>
        <i/>
        <sz val="9.5"/>
        <color rgb="FF000000"/>
        <rFont val="Verdana"/>
        <family val="2"/>
      </rPr>
      <t xml:space="preserve"> les critères du cahier des charges.</t>
    </r>
  </si>
  <si>
    <r>
      <rPr>
        <b/>
        <i/>
        <sz val="9.5"/>
        <color rgb="FF000000"/>
        <rFont val="Verdana"/>
        <family val="2"/>
      </rPr>
      <t>Rechercher, vérifier</t>
    </r>
    <r>
      <rPr>
        <i/>
        <sz val="9.5"/>
        <color rgb="FF000000"/>
        <rFont val="Verdana"/>
        <family val="2"/>
      </rPr>
      <t xml:space="preserve"> si le produit répond au cahier des charges.</t>
    </r>
  </si>
  <si>
    <r>
      <rPr>
        <b/>
        <i/>
        <sz val="9.5"/>
        <color rgb="FF000000"/>
        <rFont val="Verdana"/>
        <family val="2"/>
      </rPr>
      <t>Argumenter</t>
    </r>
    <r>
      <rPr>
        <i/>
        <sz val="9.5"/>
        <color rgb="FF000000"/>
        <rFont val="Verdana"/>
        <family val="2"/>
      </rPr>
      <t xml:space="preserve"> en vue de montrer que le problème technique existe et doit être résolu ou amélioré pour mieux répondre au besoin.</t>
    </r>
  </si>
  <si>
    <r>
      <rPr>
        <b/>
        <sz val="14"/>
        <color rgb="FF000000"/>
        <rFont val="Calibri"/>
        <family val="2"/>
      </rPr>
      <t xml:space="preserve">Diagramme: </t>
    </r>
    <r>
      <rPr>
        <sz val="11"/>
        <color rgb="FF000000"/>
        <rFont val="Calibri"/>
        <family val="2"/>
      </rPr>
      <t>Graphique représentant l'évolution et les variations d'un phénomène, d'un processus ou la structure d'un ensemble, le fonctionnement d'un mécanisme, etc. (Les principaux diagrammes utilisés en statistique sont les diagrammes en bâtons, en colonnes et en secteurs.)</t>
    </r>
  </si>
  <si>
    <r>
      <t>Identifier</t>
    </r>
    <r>
      <rPr>
        <sz val="9.5"/>
        <color rgb="FF000000"/>
        <rFont val="Verdana"/>
        <family val="2"/>
      </rPr>
      <t xml:space="preserve"> les diagrammes disponibles.</t>
    </r>
  </si>
  <si>
    <r>
      <t xml:space="preserve">Identifier </t>
    </r>
    <r>
      <rPr>
        <sz val="9.5"/>
        <color rgb="FF000000"/>
        <rFont val="Verdana"/>
        <family val="2"/>
      </rPr>
      <t>les paramètres représentatifs du ou des constituant(s) à mettre en évidence.</t>
    </r>
  </si>
  <si>
    <r>
      <t>Choisir</t>
    </r>
    <r>
      <rPr>
        <sz val="9.5"/>
        <color rgb="FF000000"/>
        <rFont val="Verdana"/>
        <family val="2"/>
      </rPr>
      <t xml:space="preserve"> le(s) diagramme(s) pertinent(s) pour représenter le(s) constituant(s) du produit à illustrer.</t>
    </r>
  </si>
  <si>
    <r>
      <t>Argumenter</t>
    </r>
    <r>
      <rPr>
        <sz val="9.5"/>
        <color rgb="FF000000"/>
        <rFont val="Verdana"/>
        <family val="2"/>
      </rPr>
      <t xml:space="preserve"> pour mettre le(s) constituant(s) du produit en évidence.</t>
    </r>
  </si>
  <si>
    <r>
      <t xml:space="preserve">Représenter </t>
    </r>
    <r>
      <rPr>
        <sz val="9.5"/>
        <color rgb="FF000000"/>
        <rFont val="Verdana"/>
        <family val="2"/>
      </rPr>
      <t>le(s) constituant(s) du produit.</t>
    </r>
  </si>
  <si>
    <t>Moteur: diagramme couple / vitesse angulaire</t>
  </si>
  <si>
    <t>Exemples:
Capteur: diagramme du signal au cours du temps</t>
  </si>
  <si>
    <r>
      <t xml:space="preserve">Je suis capable de </t>
    </r>
    <r>
      <rPr>
        <b/>
        <i/>
        <sz val="9.5"/>
        <color rgb="FF000000"/>
        <rFont val="Verdana"/>
        <family val="2"/>
      </rPr>
      <t>citer</t>
    </r>
    <r>
      <rPr>
        <i/>
        <sz val="9.5"/>
        <color rgb="FF000000"/>
        <rFont val="Verdana"/>
        <family val="2"/>
      </rPr>
      <t xml:space="preserve"> les diagrammes disponibles pour mettre en évidence les constituants d'un produit. </t>
    </r>
  </si>
  <si>
    <r>
      <rPr>
        <b/>
        <i/>
        <sz val="9.5"/>
        <color rgb="FF000000"/>
        <rFont val="Verdana"/>
        <family val="2"/>
      </rPr>
      <t>Préciser</t>
    </r>
    <r>
      <rPr>
        <i/>
        <sz val="9.5"/>
        <color rgb="FF000000"/>
        <rFont val="Verdana"/>
        <family val="2"/>
      </rPr>
      <t xml:space="preserve"> les paramètres caractéristiques du fonctionnement du constituant.</t>
    </r>
  </si>
  <si>
    <r>
      <rPr>
        <b/>
        <i/>
        <sz val="9.5"/>
        <color rgb="FF000000"/>
        <rFont val="Verdana"/>
        <family val="2"/>
      </rPr>
      <t>Choisir</t>
    </r>
    <r>
      <rPr>
        <i/>
        <sz val="9.5"/>
        <color rgb="FF000000"/>
        <rFont val="Verdana"/>
        <family val="2"/>
      </rPr>
      <t xml:space="preserve"> le diagramme le plus représentatif du constituant.</t>
    </r>
  </si>
  <si>
    <r>
      <rPr>
        <b/>
        <i/>
        <sz val="9.5"/>
        <color rgb="FF000000"/>
        <rFont val="Verdana"/>
        <family val="2"/>
      </rPr>
      <t>Adapter</t>
    </r>
    <r>
      <rPr>
        <i/>
        <sz val="9.5"/>
        <color rgb="FF000000"/>
        <rFont val="Verdana"/>
        <family val="2"/>
      </rPr>
      <t xml:space="preserve"> ce diagramme au constituant à représenter.</t>
    </r>
  </si>
  <si>
    <r>
      <rPr>
        <b/>
        <i/>
        <sz val="9.5"/>
        <color rgb="FF000000"/>
        <rFont val="Verdana"/>
        <family val="2"/>
      </rPr>
      <t>Utiliser</t>
    </r>
    <r>
      <rPr>
        <i/>
        <sz val="9.5"/>
        <color rgb="FF000000"/>
        <rFont val="Verdana"/>
        <family val="2"/>
      </rPr>
      <t xml:space="preserve"> ce diagramme pour </t>
    </r>
    <r>
      <rPr>
        <b/>
        <i/>
        <sz val="9.5"/>
        <color rgb="FF000000"/>
        <rFont val="Verdana"/>
        <family val="2"/>
      </rPr>
      <t>argumenter</t>
    </r>
    <r>
      <rPr>
        <i/>
        <sz val="9.5"/>
        <color rgb="FF000000"/>
        <rFont val="Verdana"/>
        <family val="2"/>
      </rPr>
      <t xml:space="preserve"> mon propos et </t>
    </r>
    <r>
      <rPr>
        <b/>
        <i/>
        <sz val="9.5"/>
        <color rgb="FF000000"/>
        <rFont val="Verdana"/>
        <family val="2"/>
      </rPr>
      <t>mettre</t>
    </r>
    <r>
      <rPr>
        <i/>
        <sz val="9.5"/>
        <color rgb="FF000000"/>
        <rFont val="Verdana"/>
        <family val="2"/>
      </rPr>
      <t xml:space="preserve"> le constituant </t>
    </r>
    <r>
      <rPr>
        <b/>
        <i/>
        <sz val="9.5"/>
        <color rgb="FF000000"/>
        <rFont val="Verdana"/>
        <family val="2"/>
      </rPr>
      <t>en évidence</t>
    </r>
    <r>
      <rPr>
        <i/>
        <sz val="9.5"/>
        <color rgb="FF000000"/>
        <rFont val="Verdana"/>
        <family val="2"/>
      </rPr>
      <t>.</t>
    </r>
  </si>
  <si>
    <t>Chaîne d'information, d'énergie</t>
  </si>
  <si>
    <t> Principes d’organisation et planification d’un projet (développement séquentiel, découpage du projet en fonctions élémentaires ou en phases, phases de réalisation).</t>
  </si>
  <si>
    <t>Attendus des principales phases du projet et impact sur la démarche de conception (phases d’étude d'utilité publique, APS, APD, consultation, phase d’exécution).</t>
  </si>
  <si>
    <r>
      <t xml:space="preserve">Enumérer </t>
    </r>
    <r>
      <rPr>
        <sz val="9.5"/>
        <color rgb="FF000000"/>
        <rFont val="Verdana"/>
        <family val="2"/>
      </rPr>
      <t>les différentes phases du projet.</t>
    </r>
  </si>
  <si>
    <r>
      <t xml:space="preserve">Je suis capable de </t>
    </r>
    <r>
      <rPr>
        <b/>
        <i/>
        <sz val="9.5"/>
        <color rgb="FF000000"/>
        <rFont val="Verdana"/>
        <family val="2"/>
      </rPr>
      <t>lister</t>
    </r>
    <r>
      <rPr>
        <i/>
        <sz val="9.5"/>
        <color rgb="FF000000"/>
        <rFont val="Verdana"/>
        <family val="2"/>
      </rPr>
      <t xml:space="preserve"> les différentes phases d'un projet. </t>
    </r>
  </si>
  <si>
    <r>
      <t>Adapter</t>
    </r>
    <r>
      <rPr>
        <sz val="9.5"/>
        <color rgb="FF000000"/>
        <rFont val="Verdana"/>
        <family val="2"/>
      </rPr>
      <t xml:space="preserve"> la planification au projet en cours. </t>
    </r>
  </si>
  <si>
    <r>
      <t>Rechercher</t>
    </r>
    <r>
      <rPr>
        <sz val="9.5"/>
        <color rgb="FF000000"/>
        <rFont val="Verdana"/>
        <family val="2"/>
      </rPr>
      <t xml:space="preserve"> le chemin critique.</t>
    </r>
  </si>
  <si>
    <r>
      <t>Conduire</t>
    </r>
    <r>
      <rPr>
        <sz val="9.5"/>
        <color rgb="FF000000"/>
        <rFont val="Verdana"/>
        <family val="2"/>
      </rPr>
      <t xml:space="preserve"> des revues de projet afin de vérifier le respect de la planification.</t>
    </r>
  </si>
  <si>
    <r>
      <rPr>
        <b/>
        <i/>
        <sz val="9.5"/>
        <color rgb="FF000000"/>
        <rFont val="Verdana"/>
        <family val="2"/>
      </rPr>
      <t>Mener</t>
    </r>
    <r>
      <rPr>
        <i/>
        <sz val="9.5"/>
        <color rgb="FF000000"/>
        <rFont val="Verdana"/>
        <family val="2"/>
      </rPr>
      <t xml:space="preserve"> des revues de projet et </t>
    </r>
    <r>
      <rPr>
        <b/>
        <i/>
        <sz val="9.5"/>
        <color rgb="FF000000"/>
        <rFont val="Verdana"/>
        <family val="2"/>
      </rPr>
      <t>veiller</t>
    </r>
    <r>
      <rPr>
        <i/>
        <sz val="9.5"/>
        <color rgb="FF000000"/>
        <rFont val="Verdana"/>
        <family val="2"/>
      </rPr>
      <t xml:space="preserve"> à ce que les délais soient respectés.</t>
    </r>
  </si>
  <si>
    <r>
      <rPr>
        <b/>
        <i/>
        <sz val="9.5"/>
        <color rgb="FF000000"/>
        <rFont val="Verdana"/>
        <family val="2"/>
      </rPr>
      <t>Analyser</t>
    </r>
    <r>
      <rPr>
        <i/>
        <sz val="9.5"/>
        <color rgb="FF000000"/>
        <rFont val="Verdana"/>
        <family val="2"/>
      </rPr>
      <t xml:space="preserve"> les différentes tâches à accomplir et leur possible agencement de façon à trouver le chemin critique.</t>
    </r>
  </si>
  <si>
    <r>
      <rPr>
        <b/>
        <i/>
        <sz val="9.5"/>
        <color rgb="FF000000"/>
        <rFont val="Verdana"/>
        <family val="2"/>
      </rPr>
      <t>Compléter, enrichir</t>
    </r>
    <r>
      <rPr>
        <i/>
        <sz val="9.5"/>
        <color rgb="FF000000"/>
        <rFont val="Verdana"/>
        <family val="2"/>
      </rPr>
      <t xml:space="preserve"> le planning en précisant les jalons de chaque phase ainsi que les tâches à accomplir (objectifs, livrables, ressources humaines, matérielle et financière, durée).</t>
    </r>
  </si>
  <si>
    <r>
      <t>Argumenter</t>
    </r>
    <r>
      <rPr>
        <sz val="9.5"/>
        <color rgb="FF000000"/>
        <rFont val="Verdana"/>
        <family val="2"/>
      </rPr>
      <t xml:space="preserve"> votre choix de solution</t>
    </r>
  </si>
  <si>
    <r>
      <t>Comparer</t>
    </r>
    <r>
      <rPr>
        <sz val="9.5"/>
        <color rgb="FF000000"/>
        <rFont val="Verdana"/>
        <family val="2"/>
      </rPr>
      <t xml:space="preserve"> les solutions pour dégager la plus pertinente</t>
    </r>
  </si>
  <si>
    <r>
      <rPr>
        <b/>
        <i/>
        <sz val="9.5"/>
        <color rgb="FF000000"/>
        <rFont val="Verdana"/>
        <family val="2"/>
      </rPr>
      <t>Représenter</t>
    </r>
    <r>
      <rPr>
        <i/>
        <sz val="9.5"/>
        <color rgb="FF000000"/>
        <rFont val="Verdana"/>
        <family val="2"/>
      </rPr>
      <t xml:space="preserve"> correctement vos solutions (croquis, schémas, modélisations, animations, …)</t>
    </r>
  </si>
  <si>
    <r>
      <t>Représenter</t>
    </r>
    <r>
      <rPr>
        <sz val="9.5"/>
        <color rgb="FF000000"/>
        <rFont val="Verdana"/>
        <family val="2"/>
      </rPr>
      <t xml:space="preserve"> les solutions envisagées</t>
    </r>
    <r>
      <rPr>
        <b/>
        <sz val="9.5"/>
        <color rgb="FF000000"/>
        <rFont val="Verdana"/>
        <family val="2"/>
      </rPr>
      <t xml:space="preserve"> </t>
    </r>
    <r>
      <rPr>
        <sz val="9.5"/>
        <color rgb="FF000000"/>
        <rFont val="Verdana"/>
        <family val="2"/>
      </rPr>
      <t>avec justesse et l'outil adapté.</t>
    </r>
  </si>
  <si>
    <r>
      <t xml:space="preserve">Je suis capable de </t>
    </r>
    <r>
      <rPr>
        <b/>
        <i/>
        <sz val="9.5"/>
        <color rgb="FF000000"/>
        <rFont val="Verdana"/>
        <family val="2"/>
      </rPr>
      <t>citer</t>
    </r>
    <r>
      <rPr>
        <i/>
        <sz val="9.5"/>
        <color rgb="FF000000"/>
        <rFont val="Verdana"/>
        <family val="2"/>
      </rPr>
      <t xml:space="preserve"> les contraintes de normes et/ou propriété industrielle et/ou brevets concernant une solution technique ou le produit étudié.</t>
    </r>
  </si>
  <si>
    <r>
      <t xml:space="preserve">Franchir </t>
    </r>
    <r>
      <rPr>
        <sz val="9.5"/>
        <color rgb="FF000000"/>
        <rFont val="Verdana"/>
        <family val="2"/>
      </rPr>
      <t>les grandes étapes de créativité de manière cohérente.</t>
    </r>
  </si>
  <si>
    <r>
      <t>Appliquer</t>
    </r>
    <r>
      <rPr>
        <sz val="9.5"/>
        <color rgb="FF000000"/>
        <rFont val="Verdana"/>
        <family val="2"/>
      </rPr>
      <t xml:space="preserve"> les étapes de créativité (au problème technique posé) pour trouver des solutions.</t>
    </r>
  </si>
  <si>
    <r>
      <rPr>
        <b/>
        <i/>
        <sz val="9.5"/>
        <color rgb="FF000000"/>
        <rFont val="Verdana"/>
        <family val="2"/>
      </rPr>
      <t>Décomposer</t>
    </r>
    <r>
      <rPr>
        <i/>
        <sz val="9.5"/>
        <color rgb="FF000000"/>
        <rFont val="Verdana"/>
        <family val="2"/>
      </rPr>
      <t xml:space="preserve"> chaque solution en mettant en avant leurs points forts et points faibles. </t>
    </r>
    <r>
      <rPr>
        <b/>
        <i/>
        <sz val="9.5"/>
        <color rgb="FF000000"/>
        <rFont val="Verdana"/>
        <family val="2"/>
      </rPr>
      <t>Réaliser</t>
    </r>
    <r>
      <rPr>
        <i/>
        <sz val="9.5"/>
        <color rgb="FF000000"/>
        <rFont val="Verdana"/>
        <family val="2"/>
      </rPr>
      <t xml:space="preserve"> un tableau critérié.</t>
    </r>
  </si>
  <si>
    <r>
      <t xml:space="preserve">Identifier </t>
    </r>
    <r>
      <rPr>
        <sz val="9.5"/>
        <color rgb="FF000000"/>
        <rFont val="Verdana"/>
        <family val="2"/>
      </rPr>
      <t>les contraintes de normes, propriété industrielle, brevets</t>
    </r>
    <r>
      <rPr>
        <b/>
        <sz val="9.5"/>
        <color rgb="FF000000"/>
        <rFont val="Verdana"/>
        <family val="2"/>
      </rPr>
      <t xml:space="preserve"> </t>
    </r>
    <r>
      <rPr>
        <sz val="9.5"/>
        <color rgb="FF000000"/>
        <rFont val="Verdana"/>
        <family val="2"/>
      </rPr>
      <t>concernant une solution technique ou le produit étudié.</t>
    </r>
  </si>
  <si>
    <r>
      <t xml:space="preserve">Montrer, argumenter </t>
    </r>
    <r>
      <rPr>
        <sz val="9.5"/>
        <color rgb="FF000000"/>
        <rFont val="Verdana"/>
        <family val="2"/>
      </rPr>
      <t>que la solution que vous avez retenue est la plus pertinente.</t>
    </r>
  </si>
  <si>
    <r>
      <t>Identifier</t>
    </r>
    <r>
      <rPr>
        <sz val="9.5"/>
        <color rgb="FF000000"/>
        <rFont val="Verdana"/>
        <family val="2"/>
      </rPr>
      <t xml:space="preserve"> les caractéristiques technico-économiques et environnementales attendues.</t>
    </r>
  </si>
  <si>
    <t>Les croquis et schémas à main levée sont utilisés à bon escient</t>
  </si>
  <si>
    <t>Les moyens numériques de description sont correctement utilisés</t>
  </si>
  <si>
    <t>La solution choisie pour la gestion de l'énergie est pertinente et adaptée aux exigences</t>
  </si>
  <si>
    <t>La structure proposée et le choix des composants respectent les exigences</t>
  </si>
  <si>
    <t>Le cahier des charges fonctionnel est analysé et reformulé</t>
  </si>
  <si>
    <t>Les données économiques sont identifiées</t>
  </si>
  <si>
    <t>Les tâches du projet sont planifiées de manière cohérente</t>
  </si>
  <si>
    <r>
      <t xml:space="preserve">Identifier </t>
    </r>
    <r>
      <rPr>
        <sz val="9.5"/>
        <color rgb="FF000000"/>
        <rFont val="Verdana"/>
        <family val="2"/>
      </rPr>
      <t>les données économiques du projet.</t>
    </r>
  </si>
  <si>
    <r>
      <t xml:space="preserve">Je suis capable de </t>
    </r>
    <r>
      <rPr>
        <b/>
        <i/>
        <sz val="9.5"/>
        <color rgb="FF000000"/>
        <rFont val="Verdana"/>
        <family val="2"/>
      </rPr>
      <t>décrire</t>
    </r>
    <r>
      <rPr>
        <i/>
        <sz val="9.5"/>
        <color rgb="FF000000"/>
        <rFont val="Verdana"/>
        <family val="2"/>
      </rPr>
      <t xml:space="preserve"> les données économiques du projet. </t>
    </r>
  </si>
  <si>
    <r>
      <rPr>
        <b/>
        <i/>
        <sz val="9.5"/>
        <color rgb="FF000000"/>
        <rFont val="Verdana"/>
        <family val="2"/>
      </rPr>
      <t>Traduire</t>
    </r>
    <r>
      <rPr>
        <i/>
        <sz val="9.5"/>
        <color rgb="FF000000"/>
        <rFont val="Verdana"/>
        <family val="2"/>
      </rPr>
      <t xml:space="preserve"> les différentes phases d'un projet avec un outil adapté.</t>
    </r>
  </si>
  <si>
    <r>
      <t>Illustrer</t>
    </r>
    <r>
      <rPr>
        <sz val="9.5"/>
        <color rgb="FF000000"/>
        <rFont val="Verdana"/>
        <family val="2"/>
      </rPr>
      <t xml:space="preserve"> la planification d'un projet en utilisant un outil adapté.</t>
    </r>
  </si>
  <si>
    <r>
      <t>Représenter</t>
    </r>
    <r>
      <rPr>
        <sz val="9.5"/>
        <color rgb="FF000000"/>
        <rFont val="Verdana"/>
        <family val="2"/>
      </rPr>
      <t xml:space="preserve"> la structure matérielle, la constitution d'un produit de façon rationnelle.</t>
    </r>
  </si>
  <si>
    <r>
      <t xml:space="preserve">Je suis capable de </t>
    </r>
    <r>
      <rPr>
        <b/>
        <i/>
        <sz val="9.5"/>
        <color rgb="FF000000"/>
        <rFont val="Verdana"/>
        <family val="2"/>
      </rPr>
      <t>citer</t>
    </r>
    <r>
      <rPr>
        <i/>
        <sz val="9.5"/>
        <color rgb="FF000000"/>
        <rFont val="Verdana"/>
        <family val="2"/>
      </rPr>
      <t xml:space="preserve"> les caractéristiques technico-économiques et environnementales attendues pour le produit.</t>
    </r>
  </si>
  <si>
    <r>
      <t xml:space="preserve">Préciser </t>
    </r>
    <r>
      <rPr>
        <sz val="9.5"/>
        <color rgb="FF000000"/>
        <rFont val="Verdana"/>
        <family val="2"/>
      </rPr>
      <t>l'incidence des caractéristiques technico-économiques et environnementales attendues sur les choix de la structure matérielle, de la constitution du produit.</t>
    </r>
  </si>
  <si>
    <r>
      <t xml:space="preserve">Traduire </t>
    </r>
    <r>
      <rPr>
        <sz val="9.5"/>
        <color rgb="FF000000"/>
        <rFont val="Verdana"/>
        <family val="2"/>
      </rPr>
      <t>ces caractéristiques en contraintes fonctionnelles sur la structure matérielle et/ou sur le choix des composants du produit.</t>
    </r>
  </si>
  <si>
    <r>
      <t xml:space="preserve">Montrer </t>
    </r>
    <r>
      <rPr>
        <sz val="9.5"/>
        <color rgb="FF000000"/>
        <rFont val="Verdana"/>
        <family val="2"/>
      </rPr>
      <t xml:space="preserve">que la structure matérielle, la constitution du produit répond (ou non) aux exigences technico-économiques et environnementales. </t>
    </r>
  </si>
  <si>
    <r>
      <t>Argumenter</t>
    </r>
    <r>
      <rPr>
        <sz val="9.5"/>
        <color rgb="FF000000"/>
        <rFont val="Verdana"/>
        <family val="2"/>
      </rPr>
      <t xml:space="preserve"> de façon à montrer que la structure proposée, le choix des composants respectent les exigences.</t>
    </r>
  </si>
  <si>
    <r>
      <rPr>
        <b/>
        <i/>
        <sz val="9.5"/>
        <color rgb="FF000000"/>
        <rFont val="Verdana"/>
        <family val="2"/>
      </rPr>
      <t>Vérifier</t>
    </r>
    <r>
      <rPr>
        <i/>
        <sz val="9.5"/>
        <color rgb="FF000000"/>
        <rFont val="Verdana"/>
        <family val="2"/>
      </rPr>
      <t xml:space="preserve"> que: 
- les formes et dimensions sont compatibles avec le principe de réalisation, le matériau choisi et les contraintes subies.
- la solution choisie pour la gestion d'énergie est pertinente.
- le choix des composants est cohérent.</t>
    </r>
  </si>
  <si>
    <r>
      <t>Vérifier</t>
    </r>
    <r>
      <rPr>
        <sz val="9.5"/>
        <color rgb="FF000000"/>
        <rFont val="Verdana"/>
        <family val="2"/>
      </rPr>
      <t xml:space="preserve"> que la structure matérielle, la constitution du produit est compatible avec les exigences. </t>
    </r>
  </si>
  <si>
    <r>
      <rPr>
        <b/>
        <i/>
        <sz val="9.5"/>
        <color rgb="FF000000"/>
        <rFont val="Verdana"/>
        <family val="2"/>
      </rPr>
      <t>Représenter</t>
    </r>
    <r>
      <rPr>
        <i/>
        <sz val="9.5"/>
        <color rgb="FF000000"/>
        <rFont val="Verdana"/>
        <family val="2"/>
      </rPr>
      <t xml:space="preserve"> clairement la structure du produit à l'aide de l'outil adapté (croquis, schémas à main levée, modélisation 3D, …)</t>
    </r>
  </si>
  <si>
    <t>Les mesures nécessaires sont effectuées</t>
  </si>
  <si>
    <t>Un modèle de comportement pertinent est établi</t>
  </si>
  <si>
    <t>Les paramètres du  modèle sont renseignés pour limiter les écarts avec les mesures</t>
  </si>
  <si>
    <r>
      <t>Choisir</t>
    </r>
    <r>
      <rPr>
        <sz val="9.5"/>
        <color rgb="FF000000"/>
        <rFont val="Verdana"/>
        <family val="2"/>
      </rPr>
      <t xml:space="preserve"> le modèle de comportement adapté au comportement réel du produit.</t>
    </r>
  </si>
  <si>
    <r>
      <t>Proposer</t>
    </r>
    <r>
      <rPr>
        <sz val="9.5"/>
        <color rgb="FF000000"/>
        <rFont val="Verdana"/>
        <family val="2"/>
      </rPr>
      <t xml:space="preserve"> un modèle de comportement du produit pour cette fonction.</t>
    </r>
  </si>
  <si>
    <r>
      <t>Montrer</t>
    </r>
    <r>
      <rPr>
        <sz val="9.5"/>
        <color rgb="FF000000"/>
        <rFont val="Verdana"/>
        <family val="2"/>
      </rPr>
      <t xml:space="preserve"> que le modèle de comportement adopté est pertinent (ou non).</t>
    </r>
  </si>
  <si>
    <r>
      <t>Choisir</t>
    </r>
    <r>
      <rPr>
        <sz val="9.5"/>
        <color rgb="FF000000"/>
        <rFont val="Verdana"/>
        <family val="2"/>
      </rPr>
      <t xml:space="preserve"> les paramètres du modèle afin de limiter les écarts avec les mesures.</t>
    </r>
  </si>
  <si>
    <r>
      <t>Mesurer</t>
    </r>
    <r>
      <rPr>
        <sz val="9.5"/>
        <color rgb="FF000000"/>
        <rFont val="Verdana"/>
        <family val="2"/>
      </rPr>
      <t xml:space="preserve"> et </t>
    </r>
    <r>
      <rPr>
        <b/>
        <sz val="9.5"/>
        <color rgb="FF000000"/>
        <rFont val="Verdana"/>
        <family val="2"/>
      </rPr>
      <t>observer</t>
    </r>
    <r>
      <rPr>
        <sz val="9.5"/>
        <color rgb="FF000000"/>
        <rFont val="Verdana"/>
        <family val="2"/>
      </rPr>
      <t xml:space="preserve"> le comportement réel du produit pour une fonction donnée.</t>
    </r>
  </si>
  <si>
    <r>
      <t>Identifier</t>
    </r>
    <r>
      <rPr>
        <sz val="9.5"/>
        <color rgb="FF000000"/>
        <rFont val="Verdana"/>
        <family val="2"/>
      </rPr>
      <t xml:space="preserve"> les éléments de mesures ou d'observations probants qui traduisent le comportement réel du produit pour une fonction donnée.</t>
    </r>
  </si>
  <si>
    <r>
      <t>Je suis capable d'</t>
    </r>
    <r>
      <rPr>
        <b/>
        <i/>
        <sz val="9.5"/>
        <color rgb="FF000000"/>
        <rFont val="Verdana"/>
        <family val="2"/>
      </rPr>
      <t>effectuer des</t>
    </r>
    <r>
      <rPr>
        <i/>
        <sz val="9.5"/>
        <color rgb="FF000000"/>
        <rFont val="Verdana"/>
        <family val="2"/>
      </rPr>
      <t xml:space="preserve"> </t>
    </r>
    <r>
      <rPr>
        <b/>
        <i/>
        <sz val="9.5"/>
        <color rgb="FF000000"/>
        <rFont val="Verdana"/>
        <family val="2"/>
      </rPr>
      <t>mesures</t>
    </r>
    <r>
      <rPr>
        <i/>
        <sz val="9.5"/>
        <color rgb="FF000000"/>
        <rFont val="Verdana"/>
        <family val="2"/>
      </rPr>
      <t xml:space="preserve"> et </t>
    </r>
    <r>
      <rPr>
        <b/>
        <i/>
        <sz val="9.5"/>
        <color rgb="FF000000"/>
        <rFont val="Verdana"/>
        <family val="2"/>
      </rPr>
      <t>observations</t>
    </r>
    <r>
      <rPr>
        <i/>
        <sz val="9.5"/>
        <color rgb="FF000000"/>
        <rFont val="Verdana"/>
        <family val="2"/>
      </rPr>
      <t xml:space="preserve"> sur le comportement réel d'un produit afin de caractériser une fonction donnée.</t>
    </r>
  </si>
  <si>
    <r>
      <t xml:space="preserve">Distinguer </t>
    </r>
    <r>
      <rPr>
        <i/>
        <sz val="9.5"/>
        <color rgb="FF000000"/>
        <rFont val="Verdana"/>
        <family val="2"/>
      </rPr>
      <t>les éléments de mesures et d'observation tangibles de ceux qui sont non représentatifs du comportement du produit.</t>
    </r>
  </si>
  <si>
    <r>
      <rPr>
        <b/>
        <i/>
        <sz val="9.5"/>
        <color rgb="FF000000"/>
        <rFont val="Verdana"/>
        <family val="2"/>
      </rPr>
      <t>Proposer</t>
    </r>
    <r>
      <rPr>
        <i/>
        <sz val="9.5"/>
        <color rgb="FF000000"/>
        <rFont val="Verdana"/>
        <family val="2"/>
      </rPr>
      <t xml:space="preserve"> un modèle de comportement adapté parmi ceux qui sont proposés.</t>
    </r>
  </si>
  <si>
    <r>
      <rPr>
        <b/>
        <i/>
        <sz val="9.5"/>
        <color rgb="FF000000"/>
        <rFont val="Verdana"/>
        <family val="2"/>
      </rPr>
      <t>Choisir, régler, comparer</t>
    </r>
    <r>
      <rPr>
        <i/>
        <sz val="9.5"/>
        <color rgb="FF000000"/>
        <rFont val="Verdana"/>
        <family val="2"/>
      </rPr>
      <t xml:space="preserve"> les paramètres du modèle afin de limiter les écarts avec les mesures et observations faites.</t>
    </r>
  </si>
  <si>
    <r>
      <rPr>
        <b/>
        <i/>
        <sz val="9.5"/>
        <color rgb="FF000000"/>
        <rFont val="Verdana"/>
        <family val="2"/>
      </rPr>
      <t xml:space="preserve">Argumenter </t>
    </r>
    <r>
      <rPr>
        <i/>
        <sz val="9.5"/>
        <color rgb="FF000000"/>
        <rFont val="Verdana"/>
        <family val="2"/>
      </rPr>
      <t>de façon à montrer que le modèle correspond (ou non) au comportement réel.</t>
    </r>
  </si>
  <si>
    <r>
      <t>Je suis capable d'</t>
    </r>
    <r>
      <rPr>
        <b/>
        <i/>
        <sz val="9.5"/>
        <color rgb="FF000000"/>
        <rFont val="Verdana"/>
        <family val="2"/>
      </rPr>
      <t xml:space="preserve">identifier </t>
    </r>
    <r>
      <rPr>
        <i/>
        <sz val="9.5"/>
        <color rgb="FF000000"/>
        <rFont val="Verdana"/>
        <family val="2"/>
      </rPr>
      <t>sur le cahier des charges, les caractéristiques auxquelles devra répondre le prototype ou la maquette à réaliser.</t>
    </r>
  </si>
  <si>
    <r>
      <t>Analyser</t>
    </r>
    <r>
      <rPr>
        <sz val="9.5"/>
        <color rgb="FF000000"/>
        <rFont val="Verdana"/>
        <family val="2"/>
      </rPr>
      <t xml:space="preserve"> la corrélation des caractéristiques du prototype ou de la maquette par rapport au cahier des charges.</t>
    </r>
  </si>
  <si>
    <r>
      <t>Justifier</t>
    </r>
    <r>
      <rPr>
        <sz val="9.5"/>
        <color rgb="FF000000"/>
        <rFont val="Verdana"/>
        <family val="2"/>
      </rPr>
      <t xml:space="preserve"> la validité (ou non) du protype ou maquette.</t>
    </r>
  </si>
  <si>
    <r>
      <t xml:space="preserve">Identifier </t>
    </r>
    <r>
      <rPr>
        <sz val="9.5"/>
        <color rgb="FF000000"/>
        <rFont val="Verdana"/>
        <family val="2"/>
      </rPr>
      <t>les caractéristiques du cahier des charges à valider par le prototype ou la maquette.</t>
    </r>
  </si>
  <si>
    <r>
      <rPr>
        <b/>
        <i/>
        <sz val="9.5"/>
        <color rgb="FF000000"/>
        <rFont val="Verdana"/>
        <family val="2"/>
      </rPr>
      <t>Argumenter</t>
    </r>
    <r>
      <rPr>
        <i/>
        <sz val="9.5"/>
        <color rgb="FF000000"/>
        <rFont val="Verdana"/>
        <family val="2"/>
      </rPr>
      <t xml:space="preserve"> la validité (ou non) du prototype ou de la maquette. </t>
    </r>
    <r>
      <rPr>
        <b/>
        <i/>
        <sz val="9.5"/>
        <color rgb="FF000000"/>
        <rFont val="Verdana"/>
        <family val="2"/>
      </rPr>
      <t>Proposer</t>
    </r>
    <r>
      <rPr>
        <i/>
        <sz val="9.5"/>
        <color rgb="FF000000"/>
        <rFont val="Verdana"/>
        <family val="2"/>
      </rPr>
      <t xml:space="preserve"> des améliorations le cas échéant.</t>
    </r>
  </si>
  <si>
    <r>
      <t>Démontrer</t>
    </r>
    <r>
      <rPr>
        <sz val="9.5"/>
        <color rgb="FF000000"/>
        <rFont val="Verdana"/>
        <family val="2"/>
      </rPr>
      <t xml:space="preserve"> les limites du moyen de prototypage ou de maquettage au regard des caractéristiques à valider.</t>
    </r>
  </si>
  <si>
    <r>
      <t>Réaliser</t>
    </r>
    <r>
      <rPr>
        <sz val="9.5"/>
        <color rgb="FF000000"/>
        <rFont val="Verdana"/>
        <family val="2"/>
      </rPr>
      <t xml:space="preserve"> un prototype ou une maquette.</t>
    </r>
  </si>
  <si>
    <r>
      <rPr>
        <b/>
        <i/>
        <sz val="9.5"/>
        <color rgb="FF000000"/>
        <rFont val="Verdana"/>
        <family val="2"/>
      </rPr>
      <t>Comparer</t>
    </r>
    <r>
      <rPr>
        <i/>
        <sz val="9.5"/>
        <color rgb="FF000000"/>
        <rFont val="Verdana"/>
        <family val="2"/>
      </rPr>
      <t xml:space="preserve"> les performances du prototype ou maquette avec celles attendues par le cahier des charges. </t>
    </r>
    <r>
      <rPr>
        <b/>
        <i/>
        <sz val="9.5"/>
        <color rgb="FF000000"/>
        <rFont val="Verdana"/>
        <family val="2"/>
      </rPr>
      <t>Démontrer</t>
    </r>
    <r>
      <rPr>
        <i/>
        <sz val="9.5"/>
        <color rgb="FF000000"/>
        <rFont val="Verdana"/>
        <family val="2"/>
      </rPr>
      <t xml:space="preserve"> les limites du moyen de prototypage ou de maquettage au regard des caractéristiques à valider.</t>
    </r>
  </si>
  <si>
    <r>
      <t>Mettre en œuvre</t>
    </r>
    <r>
      <rPr>
        <sz val="9.5"/>
        <color rgb="FF000000"/>
        <rFont val="Verdana"/>
        <family val="2"/>
      </rPr>
      <t xml:space="preserve"> le moyen de prototypage retenu en vue de réaliser le prototype ou la maquette désirée.</t>
    </r>
  </si>
  <si>
    <r>
      <t>Choisir</t>
    </r>
    <r>
      <rPr>
        <sz val="9.5"/>
        <color rgb="FF000000"/>
        <rFont val="Verdana"/>
        <family val="2"/>
      </rPr>
      <t xml:space="preserve"> un moyen de prototypage ou maquettage adapté à ces caractéristiques.</t>
    </r>
  </si>
  <si>
    <r>
      <rPr>
        <b/>
        <i/>
        <sz val="9.5"/>
        <color rgb="FF000000"/>
        <rFont val="Verdana"/>
        <family val="2"/>
      </rPr>
      <t>Choisir</t>
    </r>
    <r>
      <rPr>
        <i/>
        <sz val="9.5"/>
        <color rgb="FF000000"/>
        <rFont val="Verdana"/>
        <family val="2"/>
      </rPr>
      <t xml:space="preserve"> le moyen de prototypage ou maquettage le plus adapté parmi le champ des possibles.</t>
    </r>
  </si>
  <si>
    <r>
      <t>Qualifier</t>
    </r>
    <r>
      <rPr>
        <sz val="9.5"/>
        <color rgb="FF000000"/>
        <rFont val="Verdana"/>
        <family val="2"/>
      </rPr>
      <t xml:space="preserve"> le prototype ou la maquette du produit.</t>
    </r>
  </si>
  <si>
    <r>
      <t>Réaliser</t>
    </r>
    <r>
      <rPr>
        <sz val="9.5"/>
        <color rgb="FF000000"/>
        <rFont val="Verdana"/>
        <family val="2"/>
      </rPr>
      <t xml:space="preserve"> l'essai avec méthode.</t>
    </r>
  </si>
  <si>
    <r>
      <t>Interpréter</t>
    </r>
    <r>
      <rPr>
        <sz val="9.5"/>
        <color rgb="FF000000"/>
        <rFont val="Verdana"/>
        <family val="2"/>
      </rPr>
      <t xml:space="preserve"> les résultats de manière cohérente.</t>
    </r>
  </si>
  <si>
    <r>
      <t xml:space="preserve">Je suis capable de </t>
    </r>
    <r>
      <rPr>
        <b/>
        <i/>
        <sz val="9.5"/>
        <color rgb="FF000000"/>
        <rFont val="Verdana"/>
        <family val="2"/>
      </rPr>
      <t xml:space="preserve">lister </t>
    </r>
    <r>
      <rPr>
        <i/>
        <sz val="9.5"/>
        <color rgb="FF000000"/>
        <rFont val="Verdana"/>
        <family val="2"/>
      </rPr>
      <t xml:space="preserve">et </t>
    </r>
    <r>
      <rPr>
        <b/>
        <i/>
        <sz val="9.5"/>
        <color rgb="FF000000"/>
        <rFont val="Verdana"/>
        <family val="2"/>
      </rPr>
      <t>décrire</t>
    </r>
    <r>
      <rPr>
        <i/>
        <sz val="9.5"/>
        <color rgb="FF000000"/>
        <rFont val="Verdana"/>
        <family val="2"/>
      </rPr>
      <t xml:space="preserve"> les caractéristiques (du prototype ou de la maquette) à essayer, mesurer ou observer pour rendre compte de son comportement.</t>
    </r>
  </si>
  <si>
    <r>
      <t>Définir</t>
    </r>
    <r>
      <rPr>
        <sz val="9.5"/>
        <color rgb="FF000000"/>
        <rFont val="Verdana"/>
        <family val="2"/>
      </rPr>
      <t xml:space="preserve"> un protocole d'essai pertinent au vu des caractéristiques à essayer, mesurer ou observer.</t>
    </r>
  </si>
  <si>
    <r>
      <t xml:space="preserve">Identifier </t>
    </r>
    <r>
      <rPr>
        <sz val="9.5"/>
        <color rgb="FF000000"/>
        <rFont val="Verdana"/>
        <family val="2"/>
      </rPr>
      <t>les caractéristiques du prototype ou de la maquette à essayer, mesurer et/ou observer.</t>
    </r>
  </si>
  <si>
    <r>
      <rPr>
        <b/>
        <i/>
        <sz val="9.5"/>
        <color rgb="FF000000"/>
        <rFont val="Verdana"/>
        <family val="2"/>
      </rPr>
      <t>Préciser</t>
    </r>
    <r>
      <rPr>
        <i/>
        <sz val="9.5"/>
        <color rgb="FF000000"/>
        <rFont val="Verdana"/>
        <family val="2"/>
      </rPr>
      <t xml:space="preserve"> les conditions de l'essai, des mesures ou observations. </t>
    </r>
    <r>
      <rPr>
        <b/>
        <i/>
        <sz val="9.5"/>
        <color rgb="FF000000"/>
        <rFont val="Verdana"/>
        <family val="2"/>
      </rPr>
      <t>Lister</t>
    </r>
    <r>
      <rPr>
        <i/>
        <sz val="9.5"/>
        <color rgb="FF000000"/>
        <rFont val="Verdana"/>
        <family val="2"/>
      </rPr>
      <t xml:space="preserve"> les étapes et précautions à prendre.</t>
    </r>
  </si>
  <si>
    <r>
      <rPr>
        <b/>
        <i/>
        <sz val="9.5"/>
        <color rgb="FF000000"/>
        <rFont val="Verdana"/>
        <family val="2"/>
      </rPr>
      <t>Interpréter</t>
    </r>
    <r>
      <rPr>
        <i/>
        <sz val="9.5"/>
        <color rgb="FF000000"/>
        <rFont val="Verdana"/>
        <family val="2"/>
      </rPr>
      <t xml:space="preserve"> les résultats des essais réalisés. </t>
    </r>
    <r>
      <rPr>
        <b/>
        <i/>
        <sz val="9.5"/>
        <color rgb="FF000000"/>
        <rFont val="Verdana"/>
        <family val="2"/>
      </rPr>
      <t>Expliquer</t>
    </r>
    <r>
      <rPr>
        <i/>
        <sz val="9.5"/>
        <color rgb="FF000000"/>
        <rFont val="Verdana"/>
        <family val="2"/>
      </rPr>
      <t xml:space="preserve"> le comportement qu'ils décrivent.</t>
    </r>
  </si>
  <si>
    <r>
      <rPr>
        <b/>
        <i/>
        <sz val="9.5"/>
        <color rgb="FF000000"/>
        <rFont val="Verdana"/>
        <family val="2"/>
      </rPr>
      <t>Mettre en œuvre</t>
    </r>
    <r>
      <rPr>
        <i/>
        <sz val="9.5"/>
        <color rgb="FF000000"/>
        <rFont val="Verdana"/>
        <family val="2"/>
      </rPr>
      <t xml:space="preserve"> le protocole d'essai défini en amont. </t>
    </r>
    <r>
      <rPr>
        <b/>
        <i/>
        <sz val="9.5"/>
        <color rgb="FF000000"/>
        <rFont val="Verdana"/>
        <family val="2"/>
      </rPr>
      <t>Relever</t>
    </r>
    <r>
      <rPr>
        <i/>
        <sz val="9.5"/>
        <color rgb="FF000000"/>
        <rFont val="Verdana"/>
        <family val="2"/>
      </rPr>
      <t xml:space="preserve"> le comportement du produit avec méthode et minutie.</t>
    </r>
  </si>
  <si>
    <r>
      <rPr>
        <b/>
        <i/>
        <sz val="9.5"/>
        <color rgb="FF000000"/>
        <rFont val="Verdana"/>
        <family val="2"/>
      </rPr>
      <t>Discuter, évaluer, conclure</t>
    </r>
    <r>
      <rPr>
        <i/>
        <sz val="9.5"/>
        <color rgb="FF000000"/>
        <rFont val="Verdana"/>
        <family val="2"/>
      </rPr>
      <t xml:space="preserve"> sur la validité du produit au vu de ces résultats.</t>
    </r>
  </si>
  <si>
    <t>Thématique</t>
  </si>
  <si>
    <t>Produit</t>
  </si>
  <si>
    <t>Compétences</t>
  </si>
  <si>
    <t>Sous-problématiques</t>
  </si>
  <si>
    <t>Temps</t>
  </si>
  <si>
    <t>Problématique</t>
  </si>
  <si>
    <t>Smartphone &amp; DD</t>
  </si>
  <si>
    <t>Smartphone</t>
  </si>
  <si>
    <t>Comment le téléphone s'inscrit-il dans le développement durable ?</t>
  </si>
  <si>
    <t>Méthode de travail par APP.
Organisation de travail en groupe</t>
  </si>
  <si>
    <t>Présentation année - méthode- début problématique</t>
  </si>
  <si>
    <t>Semaine 1</t>
  </si>
  <si>
    <t>Comment rendre les produits plus DD ?</t>
  </si>
  <si>
    <r>
      <rPr>
        <b/>
        <sz val="11"/>
        <color rgb="FF000000"/>
        <rFont val="Calibri"/>
        <family val="2"/>
      </rPr>
      <t>CO5.1</t>
    </r>
    <r>
      <rPr>
        <sz val="11"/>
        <color rgb="FF000000"/>
        <rFont val="Calibri"/>
      </rPr>
      <t xml:space="preserve"> S'impliquer …. en groupe</t>
    </r>
  </si>
  <si>
    <t>Le smartphone s'inscrit-il dans le DD ?</t>
  </si>
  <si>
    <r>
      <rPr>
        <b/>
        <sz val="11"/>
        <color rgb="FF000000"/>
        <rFont val="Calibri"/>
        <family val="2"/>
      </rPr>
      <t>CO4.1</t>
    </r>
    <r>
      <rPr>
        <sz val="11"/>
        <color rgb="FF000000"/>
        <rFont val="Calibri"/>
        <family val="2"/>
      </rPr>
      <t xml:space="preserve">  Décrire une idée …..</t>
    </r>
  </si>
  <si>
    <t>Suite &amp; présentations orales</t>
  </si>
  <si>
    <t>Pourquoi toujours de nouveaux produits ? (téléphones)</t>
  </si>
  <si>
    <r>
      <rPr>
        <b/>
        <sz val="11"/>
        <color rgb="FF000000"/>
        <rFont val="Calibri"/>
        <family val="2"/>
      </rPr>
      <t>1.5.1</t>
    </r>
    <r>
      <rPr>
        <sz val="11"/>
        <color rgb="FF000000"/>
        <rFont val="Calibri"/>
        <family val="2"/>
      </rPr>
      <t xml:space="preserve"> Cycle de vie d'un produit (commercial)
</t>
    </r>
    <r>
      <rPr>
        <b/>
        <sz val="11"/>
        <color rgb="FF000000"/>
        <rFont val="Calibri"/>
        <family val="2"/>
      </rPr>
      <t>1.3.1</t>
    </r>
    <r>
      <rPr>
        <sz val="11"/>
        <color rgb="FF000000"/>
        <rFont val="Calibri"/>
        <family val="2"/>
      </rPr>
      <t xml:space="preserve"> Paramètres de la compétitivité</t>
    </r>
  </si>
  <si>
    <r>
      <rPr>
        <b/>
        <sz val="11"/>
        <color rgb="FF000000"/>
        <rFont val="Calibri"/>
        <family val="2"/>
      </rPr>
      <t xml:space="preserve">CO2.2 </t>
    </r>
    <r>
      <rPr>
        <sz val="11"/>
        <color rgb="FF000000"/>
        <rFont val="Calibri"/>
      </rPr>
      <t>Evaluer la compétitivité</t>
    </r>
  </si>
  <si>
    <r>
      <rPr>
        <b/>
        <sz val="11"/>
        <color rgb="FF000000"/>
        <rFont val="Calibri"/>
        <family val="2"/>
      </rPr>
      <t>CO1.1</t>
    </r>
    <r>
      <rPr>
        <sz val="11"/>
        <color rgb="FF000000"/>
        <rFont val="Calibri"/>
      </rPr>
      <t xml:space="preserve"> Justifier les choix/DD</t>
    </r>
  </si>
  <si>
    <r>
      <rPr>
        <b/>
        <sz val="11"/>
        <color rgb="FF000000"/>
        <rFont val="Calibri"/>
        <family val="2"/>
      </rPr>
      <t>1.5.2</t>
    </r>
    <r>
      <rPr>
        <sz val="11"/>
        <color rgb="FF000000"/>
        <rFont val="Calibri"/>
        <family val="2"/>
      </rPr>
      <t xml:space="preserve"> Mise à disposition des ressources</t>
    </r>
  </si>
  <si>
    <t>Quels sont les impacts environnementaux des smartphones ?</t>
  </si>
  <si>
    <t>Semaine 2</t>
  </si>
  <si>
    <r>
      <rPr>
        <b/>
        <sz val="11"/>
        <color rgb="FF000000"/>
        <rFont val="Calibri"/>
        <family val="2"/>
      </rPr>
      <t>1.5.3.</t>
    </r>
    <r>
      <rPr>
        <sz val="11"/>
        <color rgb="FF000000"/>
        <rFont val="Calibri"/>
      </rPr>
      <t xml:space="preserve"> Utilisation raisonnée des ressources</t>
    </r>
  </si>
  <si>
    <t>ACV de téléphones</t>
  </si>
  <si>
    <r>
      <rPr>
        <b/>
        <sz val="11"/>
        <color rgb="FF000000"/>
        <rFont val="Calibri"/>
        <family val="2"/>
      </rPr>
      <t>CO1.3</t>
    </r>
    <r>
      <rPr>
        <sz val="11"/>
        <color rgb="FF000000"/>
        <rFont val="Calibri"/>
      </rPr>
      <t xml:space="preserve"> Justifier les solutions / impact &amp; efficacité</t>
    </r>
  </si>
  <si>
    <r>
      <rPr>
        <b/>
        <sz val="11"/>
        <color rgb="FF000000"/>
        <rFont val="Calibri"/>
        <family val="2"/>
      </rPr>
      <t>3.1.1</t>
    </r>
    <r>
      <rPr>
        <sz val="11"/>
        <color rgb="FF000000"/>
        <rFont val="Calibri"/>
      </rPr>
      <t xml:space="preserve"> Progiciels de simulation</t>
    </r>
    <r>
      <rPr>
        <sz val="11"/>
        <color rgb="FF000000"/>
        <rFont val="Calibri"/>
        <family val="2"/>
      </rPr>
      <t xml:space="preserve">
</t>
    </r>
    <r>
      <rPr>
        <b/>
        <sz val="11"/>
        <color rgb="FF000000"/>
        <rFont val="Calibri"/>
        <family val="2"/>
      </rPr>
      <t>6.2.</t>
    </r>
    <r>
      <rPr>
        <sz val="11"/>
        <color rgb="FF000000"/>
        <rFont val="Calibri"/>
        <family val="2"/>
      </rPr>
      <t xml:space="preserve"> Expérimentations et essais</t>
    </r>
  </si>
  <si>
    <t>Démontage de téléphones &amp; smartphones</t>
  </si>
  <si>
    <t>Calcul bilan carbone</t>
  </si>
  <si>
    <r>
      <rPr>
        <b/>
        <sz val="11"/>
        <color rgb="FF000000"/>
        <rFont val="Calibri"/>
        <family val="2"/>
      </rPr>
      <t>1.5.1</t>
    </r>
    <r>
      <rPr>
        <sz val="11"/>
        <color rgb="FF000000"/>
        <rFont val="Calibri"/>
      </rPr>
      <t xml:space="preserve"> Cycle de vie d'un produit (environnemental)
</t>
    </r>
    <r>
      <rPr>
        <b/>
        <sz val="11"/>
        <color rgb="FF000000"/>
        <rFont val="Calibri"/>
        <family val="2"/>
      </rPr>
      <t>4.2.3</t>
    </r>
    <r>
      <rPr>
        <sz val="11"/>
        <color rgb="FF000000"/>
        <rFont val="Calibri"/>
      </rPr>
      <t xml:space="preserve"> Choix des matériaux (reconnaissance &amp; impacts)</t>
    </r>
  </si>
  <si>
    <t>Présentation orales et synthèse</t>
  </si>
  <si>
    <t>Semaine 3</t>
  </si>
  <si>
    <r>
      <rPr>
        <b/>
        <sz val="11"/>
        <color rgb="FF000000"/>
        <rFont val="Calibri"/>
        <family val="2"/>
      </rPr>
      <t>CO3.1</t>
    </r>
    <r>
      <rPr>
        <sz val="11"/>
        <color rgb="FF000000"/>
        <rFont val="Calibri"/>
      </rPr>
      <t xml:space="preserve"> </t>
    </r>
    <r>
      <rPr>
        <b/>
        <sz val="11"/>
        <color rgb="FF000000"/>
        <rFont val="Calibri"/>
        <family val="2"/>
      </rPr>
      <t>Identifier</t>
    </r>
    <r>
      <rPr>
        <sz val="11"/>
        <color rgb="FF000000"/>
        <rFont val="Calibri"/>
      </rPr>
      <t xml:space="preserve"> les fonctions des constituants</t>
    </r>
  </si>
  <si>
    <r>
      <rPr>
        <b/>
        <sz val="11"/>
        <color rgb="FF000000"/>
        <rFont val="Calibri"/>
        <family val="2"/>
      </rPr>
      <t xml:space="preserve">2.4.1 </t>
    </r>
    <r>
      <rPr>
        <sz val="11"/>
        <color rgb="FF000000"/>
        <rFont val="Calibri"/>
      </rPr>
      <t xml:space="preserve">Typologie des chaînes d’information
</t>
    </r>
    <r>
      <rPr>
        <b/>
        <sz val="11"/>
        <color rgb="FF000000"/>
        <rFont val="Calibri"/>
        <family val="2"/>
      </rPr>
      <t>2.4.2</t>
    </r>
    <r>
      <rPr>
        <sz val="11"/>
        <color rgb="FF000000"/>
        <rFont val="Calibri"/>
      </rPr>
      <t xml:space="preserve"> Acquisition et restitution de l’information
</t>
    </r>
    <r>
      <rPr>
        <b/>
        <sz val="11"/>
        <color rgb="FF000000"/>
        <rFont val="Calibri"/>
        <family val="2"/>
      </rPr>
      <t>2.4.3</t>
    </r>
    <r>
      <rPr>
        <sz val="11"/>
        <color rgb="FF000000"/>
        <rFont val="Calibri"/>
      </rPr>
      <t xml:space="preserve"> Codage et traitement de l’information</t>
    </r>
  </si>
  <si>
    <t>Comment un téléphone téléphone-t-il ?</t>
  </si>
  <si>
    <r>
      <rPr>
        <b/>
        <sz val="11"/>
        <color rgb="FF000000"/>
        <rFont val="Calibri"/>
        <family val="2"/>
      </rPr>
      <t>CO4.2</t>
    </r>
    <r>
      <rPr>
        <sz val="11"/>
        <color rgb="FF000000"/>
        <rFont val="Calibri"/>
      </rPr>
      <t xml:space="preserve"> Décrire le fonctionnement</t>
    </r>
  </si>
  <si>
    <t>Comment un téléphone code-t-il une photo ?</t>
  </si>
  <si>
    <t>Fonctionnalités du smartphone - Tri croisé</t>
  </si>
  <si>
    <r>
      <rPr>
        <b/>
        <sz val="11"/>
        <color rgb="FF000000"/>
        <rFont val="Calibri"/>
        <family val="2"/>
      </rPr>
      <t>1.1.2.</t>
    </r>
    <r>
      <rPr>
        <sz val="11"/>
        <color rgb="FF000000"/>
        <rFont val="Calibri"/>
      </rPr>
      <t xml:space="preserve"> Communication technique (SysML)
</t>
    </r>
    <r>
      <rPr>
        <b/>
        <sz val="11"/>
        <color rgb="FF000000"/>
        <rFont val="Calibri"/>
        <family val="2"/>
      </rPr>
      <t>1.1.3.</t>
    </r>
    <r>
      <rPr>
        <sz val="11"/>
        <color rgb="FF000000"/>
        <rFont val="Calibri"/>
      </rPr>
      <t xml:space="preserve"> Approche design et architecturale des produits
</t>
    </r>
    <r>
      <rPr>
        <b/>
        <sz val="11"/>
        <color rgb="FF000000"/>
        <rFont val="Calibri"/>
        <family val="2"/>
      </rPr>
      <t>1.3.2.</t>
    </r>
    <r>
      <rPr>
        <sz val="11"/>
        <color rgb="FF000000"/>
        <rFont val="Calibri"/>
      </rPr>
      <t xml:space="preserve"> Compromis complexité-efficacité-coût</t>
    </r>
  </si>
  <si>
    <r>
      <rPr>
        <b/>
        <sz val="11"/>
        <color rgb="FF000000"/>
        <rFont val="Calibri"/>
        <family val="2"/>
      </rPr>
      <t xml:space="preserve">CO1.3 </t>
    </r>
    <r>
      <rPr>
        <sz val="11"/>
        <color rgb="FF000000"/>
        <rFont val="Calibri"/>
      </rPr>
      <t>Justifier les solutions</t>
    </r>
    <r>
      <rPr>
        <sz val="11"/>
        <color rgb="FF000000"/>
        <rFont val="Calibri"/>
        <family val="2"/>
      </rPr>
      <t xml:space="preserve">
</t>
    </r>
    <r>
      <rPr>
        <b/>
        <sz val="11"/>
        <color rgb="FF000000"/>
        <rFont val="Calibri"/>
        <family val="2"/>
      </rPr>
      <t>CO2.2</t>
    </r>
    <r>
      <rPr>
        <sz val="11"/>
        <color rgb="FF000000"/>
        <rFont val="Calibri"/>
        <family val="2"/>
      </rPr>
      <t xml:space="preserve"> Evaluer la compétitivité</t>
    </r>
  </si>
  <si>
    <t>Sport &amp; objets connectés</t>
  </si>
  <si>
    <t>Mini-Stepper</t>
  </si>
  <si>
    <t>Peut-on connecter le stepper et recharger un téléphone avec l'énergie musculaire dépensée sur celui-ci ?</t>
  </si>
  <si>
    <r>
      <rPr>
        <b/>
        <sz val="11"/>
        <color rgb="FF000000"/>
        <rFont val="Calibri"/>
        <family val="2"/>
      </rPr>
      <t>CO4.2</t>
    </r>
    <r>
      <rPr>
        <sz val="11"/>
        <color rgb="FF000000"/>
        <rFont val="Calibri"/>
      </rPr>
      <t xml:space="preserve"> Décrire le fonctionnement</t>
    </r>
    <r>
      <rPr>
        <sz val="11"/>
        <color rgb="FF000000"/>
        <rFont val="Calibri"/>
        <family val="2"/>
      </rPr>
      <t xml:space="preserve">
</t>
    </r>
    <r>
      <rPr>
        <b/>
        <sz val="11"/>
        <color rgb="FF000000"/>
        <rFont val="Calibri"/>
        <family val="2"/>
      </rPr>
      <t>CO3.2</t>
    </r>
    <r>
      <rPr>
        <sz val="11"/>
        <color rgb="FF000000"/>
        <rFont val="Calibri"/>
        <family val="2"/>
      </rPr>
      <t xml:space="preserve"> Identifier et caractériser l’agencement matériel </t>
    </r>
  </si>
  <si>
    <r>
      <rPr>
        <b/>
        <sz val="11"/>
        <color rgb="FF000000"/>
        <rFont val="Calibri"/>
        <family val="2"/>
      </rPr>
      <t>2.3.1</t>
    </r>
    <r>
      <rPr>
        <sz val="11"/>
        <color rgb="FF000000"/>
        <rFont val="Calibri"/>
        <family val="2"/>
      </rPr>
      <t xml:space="preserve"> Typologie des chaînes de puissance
</t>
    </r>
    <r>
      <rPr>
        <b/>
        <sz val="11"/>
        <color rgb="FF000000"/>
        <rFont val="Calibri"/>
        <family val="2"/>
      </rPr>
      <t>2.3.6</t>
    </r>
    <r>
      <rPr>
        <sz val="11"/>
        <color rgb="FF000000"/>
        <rFont val="Calibri"/>
        <family val="2"/>
      </rPr>
      <t xml:space="preserve"> Transmission de puissance</t>
    </r>
  </si>
  <si>
    <t>Quelle est l'architecture du mini-stepper ?</t>
  </si>
  <si>
    <t>Semaine 4</t>
  </si>
  <si>
    <t>Comment rendre le stepper connecté ?</t>
  </si>
  <si>
    <r>
      <rPr>
        <b/>
        <sz val="11"/>
        <color rgb="FF000000"/>
        <rFont val="Calibri"/>
        <family val="2"/>
      </rPr>
      <t xml:space="preserve">2.4.1 </t>
    </r>
    <r>
      <rPr>
        <sz val="11"/>
        <color rgb="FF000000"/>
        <rFont val="Calibri"/>
      </rPr>
      <t xml:space="preserve">Typologie des chaînes d’information
</t>
    </r>
    <r>
      <rPr>
        <b/>
        <sz val="11"/>
        <color rgb="FF000000"/>
        <rFont val="Calibri"/>
        <family val="2"/>
      </rPr>
      <t>2.4.2</t>
    </r>
    <r>
      <rPr>
        <sz val="11"/>
        <color rgb="FF000000"/>
        <rFont val="Calibri"/>
      </rPr>
      <t xml:space="preserve"> Acquisition et restitution de l’information
</t>
    </r>
    <r>
      <rPr>
        <b/>
        <sz val="11"/>
        <color rgb="FF000000"/>
        <rFont val="Calibri"/>
        <family val="2"/>
      </rPr>
      <t>2.4.3</t>
    </r>
    <r>
      <rPr>
        <sz val="11"/>
        <color rgb="FF000000"/>
        <rFont val="Calibri"/>
      </rPr>
      <t xml:space="preserve"> Codage et traitement de l’information</t>
    </r>
    <r>
      <rPr>
        <sz val="11"/>
        <color rgb="FF000000"/>
        <rFont val="Calibri"/>
        <family val="2"/>
      </rPr>
      <t xml:space="preserve">
</t>
    </r>
    <r>
      <rPr>
        <b/>
        <sz val="11"/>
        <color rgb="FF000000"/>
        <rFont val="Calibri"/>
        <family val="2"/>
      </rPr>
      <t xml:space="preserve">2.4.4 </t>
    </r>
    <r>
      <rPr>
        <sz val="11"/>
        <color rgb="FF000000"/>
        <rFont val="Calibri"/>
        <family val="2"/>
      </rPr>
      <t>Transmission de l’information</t>
    </r>
  </si>
  <si>
    <t>Comment les informations sont-elles détectées et analysées ?
Comment faire communiquer stepper &amp; smartphone ?</t>
  </si>
  <si>
    <r>
      <rPr>
        <b/>
        <sz val="11"/>
        <color rgb="FF000000"/>
        <rFont val="Calibri"/>
        <family val="2"/>
      </rPr>
      <t>CO3.2</t>
    </r>
    <r>
      <rPr>
        <sz val="11"/>
        <color rgb="FF000000"/>
        <rFont val="Calibri"/>
        <family val="2"/>
      </rPr>
      <t xml:space="preserve"> Identifier et caractériser l’agencement matériel </t>
    </r>
  </si>
  <si>
    <r>
      <rPr>
        <b/>
        <sz val="11"/>
        <color rgb="FF000000"/>
        <rFont val="Calibri"/>
        <family val="2"/>
      </rPr>
      <t xml:space="preserve">2.4.4 </t>
    </r>
    <r>
      <rPr>
        <sz val="11"/>
        <color rgb="FF000000"/>
        <rFont val="Calibri"/>
        <family val="2"/>
      </rPr>
      <t>Transmission de l’information</t>
    </r>
  </si>
  <si>
    <t>Expérimentations et mesures</t>
  </si>
  <si>
    <t>Analyse du besoin.
Décodage du cahier des charges</t>
  </si>
  <si>
    <r>
      <rPr>
        <b/>
        <sz val="11"/>
        <color rgb="FF000000"/>
        <rFont val="Calibri"/>
        <family val="2"/>
      </rPr>
      <t>1.1.1.</t>
    </r>
    <r>
      <rPr>
        <sz val="11"/>
        <color rgb="FF000000"/>
        <rFont val="Calibri"/>
        <family val="2"/>
      </rPr>
      <t xml:space="preserve"> Les projets industriels (Rôles  &amp; Planification)
</t>
    </r>
    <r>
      <rPr>
        <b/>
        <sz val="11"/>
        <color rgb="FF000000"/>
        <rFont val="Calibri"/>
        <family val="2"/>
      </rPr>
      <t>1.1.3.</t>
    </r>
    <r>
      <rPr>
        <sz val="11"/>
        <color rgb="FF000000"/>
        <rFont val="Calibri"/>
        <family val="2"/>
      </rPr>
      <t xml:space="preserve"> Approche design et architecturale des produits (fonctions services rendus)</t>
    </r>
  </si>
  <si>
    <r>
      <rPr>
        <b/>
        <sz val="11"/>
        <color rgb="FF000000"/>
        <rFont val="Calibri"/>
        <family val="2"/>
      </rPr>
      <t>CO2.1.</t>
    </r>
    <r>
      <rPr>
        <sz val="11"/>
        <color rgb="FF000000"/>
        <rFont val="Calibri"/>
      </rPr>
      <t xml:space="preserve"> Décoder le CdCh</t>
    </r>
  </si>
  <si>
    <r>
      <rPr>
        <b/>
        <sz val="11"/>
        <color rgb="FF000000"/>
        <rFont val="Calibri"/>
        <family val="2"/>
      </rPr>
      <t>CO3.1</t>
    </r>
    <r>
      <rPr>
        <sz val="11"/>
        <color rgb="FF000000"/>
        <rFont val="Calibri"/>
      </rPr>
      <t xml:space="preserve"> </t>
    </r>
    <r>
      <rPr>
        <b/>
        <sz val="11"/>
        <color rgb="FF000000"/>
        <rFont val="Calibri"/>
        <family val="2"/>
      </rPr>
      <t>Identifier</t>
    </r>
    <r>
      <rPr>
        <sz val="11"/>
        <color rgb="FF000000"/>
        <rFont val="Calibri"/>
      </rPr>
      <t xml:space="preserve"> les fonctions des constituants</t>
    </r>
    <r>
      <rPr>
        <sz val="11"/>
        <color rgb="FF000000"/>
        <rFont val="Calibri"/>
        <family val="2"/>
      </rPr>
      <t xml:space="preserve">
</t>
    </r>
    <r>
      <rPr>
        <b/>
        <sz val="11"/>
        <color rgb="FF000000"/>
        <rFont val="Calibri"/>
        <family val="2"/>
      </rPr>
      <t>CO3.4</t>
    </r>
    <r>
      <rPr>
        <sz val="11"/>
        <color rgb="FF000000"/>
        <rFont val="Calibri"/>
        <family val="2"/>
      </rPr>
      <t xml:space="preserve"> Identifier et caractériser des solutions </t>
    </r>
  </si>
  <si>
    <r>
      <rPr>
        <b/>
        <sz val="11"/>
        <color rgb="FF000000"/>
        <rFont val="Calibri"/>
        <family val="2"/>
      </rPr>
      <t>2.1</t>
    </r>
    <r>
      <rPr>
        <sz val="11"/>
        <color rgb="FF000000"/>
        <rFont val="Calibri"/>
      </rPr>
      <t xml:space="preserve"> Représentation des flux MEI</t>
    </r>
  </si>
  <si>
    <t>Quelle énergie dépense-t-on sur le stepper ?</t>
  </si>
  <si>
    <t>Semaine 5</t>
  </si>
  <si>
    <r>
      <rPr>
        <b/>
        <sz val="11"/>
        <color rgb="FF000000"/>
        <rFont val="Calibri"/>
        <family val="2"/>
      </rPr>
      <t xml:space="preserve">2.3.2 </t>
    </r>
    <r>
      <rPr>
        <sz val="11"/>
        <color rgb="FF000000"/>
        <rFont val="Calibri"/>
      </rPr>
      <t>Stockage d’énergie</t>
    </r>
    <r>
      <rPr>
        <sz val="11"/>
        <color rgb="FF000000"/>
        <rFont val="Calibri"/>
        <family val="2"/>
      </rPr>
      <t xml:space="preserve">
</t>
    </r>
    <r>
      <rPr>
        <b/>
        <sz val="11"/>
        <color rgb="FF000000"/>
        <rFont val="Calibri"/>
        <family val="2"/>
      </rPr>
      <t>2.3.3</t>
    </r>
    <r>
      <rPr>
        <sz val="11"/>
        <color rgb="FF000000"/>
        <rFont val="Calibri"/>
        <family val="2"/>
      </rPr>
      <t xml:space="preserve"> Conversion de puissance
</t>
    </r>
    <r>
      <rPr>
        <b/>
        <sz val="11"/>
        <color rgb="FF000000"/>
        <rFont val="Calibri"/>
        <family val="2"/>
      </rPr>
      <t>4.3.1</t>
    </r>
    <r>
      <rPr>
        <sz val="11"/>
        <color rgb="FF000000"/>
        <rFont val="Calibri"/>
        <family val="2"/>
      </rPr>
      <t xml:space="preserve"> Les réseaux intelligents</t>
    </r>
  </si>
  <si>
    <t>Quelle énergie faut-il pour recharger un smartphone ?</t>
  </si>
  <si>
    <t>Architecture du stepper
Réflexion sur les zones modifiables
Choix de solutions parmi une palette donnée</t>
  </si>
  <si>
    <r>
      <rPr>
        <b/>
        <sz val="11"/>
        <color rgb="FF000000"/>
        <rFont val="Calibri"/>
        <family val="2"/>
      </rPr>
      <t>4.1.1.</t>
    </r>
    <r>
      <rPr>
        <sz val="11"/>
        <color rgb="FF000000"/>
        <rFont val="Calibri"/>
      </rPr>
      <t xml:space="preserve"> Représentation numérique des produits</t>
    </r>
    <r>
      <rPr>
        <sz val="11"/>
        <color rgb="FF000000"/>
        <rFont val="Calibri"/>
        <family val="2"/>
      </rPr>
      <t xml:space="preserve">
</t>
    </r>
    <r>
      <rPr>
        <b/>
        <sz val="11"/>
        <color rgb="FF000000"/>
        <rFont val="Calibri"/>
        <family val="2"/>
      </rPr>
      <t>4.2.3.</t>
    </r>
    <r>
      <rPr>
        <sz val="11"/>
        <color rgb="FF000000"/>
        <rFont val="Calibri"/>
        <family val="2"/>
      </rPr>
      <t xml:space="preserve"> Choix des constituants</t>
    </r>
  </si>
  <si>
    <r>
      <rPr>
        <b/>
        <sz val="11"/>
        <color rgb="FF000000"/>
        <rFont val="Calibri"/>
        <family val="2"/>
      </rPr>
      <t>CO5.5</t>
    </r>
    <r>
      <rPr>
        <sz val="11"/>
        <color rgb="FF000000"/>
        <rFont val="Calibri"/>
      </rPr>
      <t xml:space="preserve"> Proposer des solutions, choisir</t>
    </r>
  </si>
  <si>
    <r>
      <rPr>
        <b/>
        <sz val="11"/>
        <color rgb="FF000000"/>
        <rFont val="Calibri"/>
        <family val="2"/>
      </rPr>
      <t>2.3.3</t>
    </r>
    <r>
      <rPr>
        <sz val="11"/>
        <color rgb="FF000000"/>
        <rFont val="Calibri"/>
      </rPr>
      <t xml:space="preserve"> Conversion de puissance</t>
    </r>
  </si>
  <si>
    <t>Comment transformer une énergie mécanique en électrique ?</t>
  </si>
  <si>
    <t>Semaine 6</t>
  </si>
  <si>
    <r>
      <rPr>
        <b/>
        <sz val="11"/>
        <color rgb="FF000000"/>
        <rFont val="Calibri"/>
        <family val="2"/>
      </rPr>
      <t>CO4.3</t>
    </r>
    <r>
      <rPr>
        <sz val="11"/>
        <color rgb="FF000000"/>
        <rFont val="Calibri"/>
        <family val="2"/>
      </rPr>
      <t>. Présenter et argumenter des démarches, des résultats</t>
    </r>
  </si>
  <si>
    <t>Réinvestissement</t>
  </si>
  <si>
    <t>Prototypage</t>
  </si>
  <si>
    <r>
      <rPr>
        <b/>
        <sz val="11"/>
        <color rgb="FF000000"/>
        <rFont val="Calibri"/>
        <family val="2"/>
      </rPr>
      <t xml:space="preserve">6.1. </t>
    </r>
    <r>
      <rPr>
        <sz val="11"/>
        <color rgb="FF000000"/>
        <rFont val="Calibri"/>
        <family val="2"/>
      </rPr>
      <t>Moyens de prototypage rapide</t>
    </r>
  </si>
  <si>
    <r>
      <rPr>
        <b/>
        <sz val="11"/>
        <color rgb="FF000000"/>
        <rFont val="Calibri"/>
        <family val="2"/>
      </rPr>
      <t>CO7.4.</t>
    </r>
    <r>
      <rPr>
        <sz val="11"/>
        <color rgb="FF000000"/>
        <rFont val="Calibri"/>
      </rPr>
      <t xml:space="preserve"> Réaliser et valider un prototype</t>
    </r>
  </si>
  <si>
    <t>Synthèse générale</t>
  </si>
  <si>
    <t>Semaine 7</t>
  </si>
  <si>
    <t>Devoir de compétences</t>
  </si>
  <si>
    <t>Correction</t>
  </si>
  <si>
    <t>Essais</t>
  </si>
  <si>
    <r>
      <rPr>
        <b/>
        <sz val="11"/>
        <color rgb="FF000000"/>
        <rFont val="Calibri"/>
        <family val="2"/>
      </rPr>
      <t xml:space="preserve">6.3. </t>
    </r>
    <r>
      <rPr>
        <sz val="11"/>
        <color rgb="FF000000"/>
        <rFont val="Calibri"/>
      </rPr>
      <t>Vérification, validation et qualification du prototype d’un produit</t>
    </r>
  </si>
  <si>
    <t>Vacances Toussaint</t>
  </si>
  <si>
    <t>Habitat, confort &amp; énergie</t>
  </si>
  <si>
    <t>Habitations</t>
  </si>
  <si>
    <t>Quelle énergie consomme-t-on dans l'habitat ?</t>
  </si>
  <si>
    <t>Lancement de la séquence:
Activité 1: Le confort dans l'habitat</t>
  </si>
  <si>
    <t>Semaine 8</t>
  </si>
  <si>
    <t>Comment économiser l'énergie dans l'habitat ?</t>
  </si>
  <si>
    <t>L'énergie dans l'habitat</t>
  </si>
  <si>
    <r>
      <rPr>
        <b/>
        <sz val="11"/>
        <color rgb="FF000000"/>
        <rFont val="Calibri"/>
        <family val="2"/>
      </rPr>
      <t>4.2.1</t>
    </r>
    <r>
      <rPr>
        <sz val="11"/>
        <color rgb="FF000000"/>
        <rFont val="Calibri"/>
      </rPr>
      <t>. Amélioration de la performance environnementale d’un produit</t>
    </r>
  </si>
  <si>
    <r>
      <rPr>
        <b/>
        <sz val="11"/>
        <color rgb="FF000000"/>
        <rFont val="Calibri"/>
        <family val="2"/>
      </rPr>
      <t>4.1.2.</t>
    </r>
    <r>
      <rPr>
        <sz val="11"/>
        <color rgb="FF000000"/>
        <rFont val="Calibri"/>
        <family val="2"/>
      </rPr>
      <t xml:space="preserve"> Outils de représentation schématique
</t>
    </r>
    <r>
      <rPr>
        <b/>
        <sz val="11"/>
        <color rgb="FF000000"/>
        <rFont val="Calibri"/>
        <family val="2"/>
      </rPr>
      <t>4.3.3.</t>
    </r>
    <r>
      <rPr>
        <sz val="11"/>
        <color rgb="FF000000"/>
        <rFont val="Calibri"/>
        <family val="2"/>
      </rPr>
      <t xml:space="preserve"> Efficacité énergétique passive et active d'un produit</t>
    </r>
  </si>
  <si>
    <t>Lecture de plan et DPE d'habitations</t>
  </si>
  <si>
    <t>Semaine 9</t>
  </si>
  <si>
    <t>Isolation dans l'habitat</t>
  </si>
  <si>
    <r>
      <rPr>
        <b/>
        <sz val="11"/>
        <color rgb="FF000000"/>
        <rFont val="Calibri"/>
        <family val="2"/>
      </rPr>
      <t>5.1.1</t>
    </r>
    <r>
      <rPr>
        <sz val="11"/>
        <color rgb="FF000000"/>
        <rFont val="Calibri"/>
      </rPr>
      <t>. Enveloppe des produits</t>
    </r>
  </si>
  <si>
    <t>Semaine 10</t>
  </si>
  <si>
    <t>Volet roulant autonome de velux</t>
  </si>
  <si>
    <r>
      <rPr>
        <b/>
        <sz val="11"/>
        <color rgb="FF000000"/>
        <rFont val="Calibri"/>
        <family val="2"/>
      </rPr>
      <t>CO1.1</t>
    </r>
    <r>
      <rPr>
        <sz val="11"/>
        <color rgb="FF000000"/>
        <rFont val="Calibri"/>
      </rPr>
      <t xml:space="preserve"> Justifier les choix/DD</t>
    </r>
    <r>
      <rPr>
        <sz val="11"/>
        <color rgb="FF000000"/>
        <rFont val="Calibri"/>
        <family val="2"/>
      </rPr>
      <t xml:space="preserve">
</t>
    </r>
    <r>
      <rPr>
        <b/>
        <sz val="11"/>
        <color rgb="FF000000"/>
        <rFont val="Calibri"/>
        <family val="2"/>
      </rPr>
      <t>CO1.3</t>
    </r>
    <r>
      <rPr>
        <sz val="11"/>
        <color rgb="FF000000"/>
        <rFont val="Calibri"/>
        <family val="2"/>
      </rPr>
      <t xml:space="preserve"> </t>
    </r>
  </si>
  <si>
    <t>découverte du produit VRS-500</t>
  </si>
  <si>
    <t>Semaine 11</t>
  </si>
  <si>
    <t xml:space="preserve">CO3.1; CO3.2 </t>
  </si>
  <si>
    <r>
      <rPr>
        <b/>
        <sz val="11"/>
        <color rgb="FF000000"/>
        <rFont val="Calibri"/>
        <family val="2"/>
      </rPr>
      <t>2.3.1</t>
    </r>
    <r>
      <rPr>
        <sz val="11"/>
        <color rgb="FF000000"/>
        <rFont val="Calibri"/>
        <family val="2"/>
      </rPr>
      <t xml:space="preserve"> Typologie des chaînes de puissance</t>
    </r>
  </si>
  <si>
    <t>Production d'énergie depuis le soleil</t>
  </si>
  <si>
    <t>CO1.3 – CO3.1</t>
  </si>
  <si>
    <t xml:space="preserve">3.3  Comportement énergétique des produits
</t>
  </si>
  <si>
    <t>Production d'énergie de la cellule VRS-500</t>
  </si>
  <si>
    <t>CO3.1 ; CO3.3</t>
  </si>
  <si>
    <r>
      <rPr>
        <b/>
        <sz val="11"/>
        <color rgb="FF000000"/>
        <rFont val="Calibri"/>
        <family val="2"/>
        <scheme val="minor"/>
      </rPr>
      <t>2.3.2.</t>
    </r>
    <r>
      <rPr>
        <sz val="11"/>
        <color rgb="FF000000"/>
        <rFont val="Calibri"/>
        <family val="2"/>
        <scheme val="minor"/>
      </rPr>
      <t xml:space="preserve"> Stockage d’énergie</t>
    </r>
  </si>
  <si>
    <t>Etude de l'autonomie</t>
  </si>
  <si>
    <t>Semaine 12</t>
  </si>
  <si>
    <t xml:space="preserve">CO3.1; CO3.3 ; CO3.4                </t>
  </si>
  <si>
    <t>1.5
3.2.1. Concept de mouvement</t>
  </si>
  <si>
    <t>Etude du motoréducteur</t>
  </si>
  <si>
    <t>Semaine 13</t>
  </si>
  <si>
    <t>Vacances Noël</t>
  </si>
  <si>
    <t>Semaine 14</t>
  </si>
  <si>
    <t>Semaine 15</t>
  </si>
  <si>
    <t>Semaine 16</t>
  </si>
  <si>
    <t>Semaine 17</t>
  </si>
  <si>
    <t>Semaine 18</t>
  </si>
  <si>
    <t>Semaine 19</t>
  </si>
  <si>
    <t>Semaine 20</t>
  </si>
  <si>
    <t>Semaine 21</t>
  </si>
  <si>
    <t>Vacances d'Hiver</t>
  </si>
  <si>
    <t>Semaine 22</t>
  </si>
  <si>
    <t>Semaine 23</t>
  </si>
  <si>
    <t>Semaine 24</t>
  </si>
  <si>
    <t>Semaine 25</t>
  </si>
  <si>
    <t>Semaine 26</t>
  </si>
  <si>
    <t>Semaine 27</t>
  </si>
  <si>
    <t>Vacances de Pâques</t>
  </si>
  <si>
    <t>Semaine 28</t>
  </si>
  <si>
    <t>Semaine 29</t>
  </si>
  <si>
    <t>Semaine 30</t>
  </si>
  <si>
    <t>Projet de fin d'année</t>
  </si>
  <si>
    <t>Semaine 31</t>
  </si>
  <si>
    <t>Semaine 32</t>
  </si>
  <si>
    <t>Semaine 33</t>
  </si>
  <si>
    <t>Niveau attendu</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</si>
</sst>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01">
    <font>
      <sz val="11"/>
      <color rgb="FF000000"/>
      <name val="Calibri"/>
    </font>
    <font>
      <b/>
      <sz val="12"/>
      <color rgb="FF993366"/>
      <name val="&quot;Verdana&quot;"/>
    </font>
    <font>
      <sz val="11"/>
      <name val="Calibri"/>
      <family val="2"/>
    </font>
    <font>
      <b/>
      <sz val="14"/>
      <color rgb="FFA64D79"/>
      <name val="Calibri"/>
      <family val="2"/>
    </font>
    <font>
      <sz val="11"/>
      <name val="&quot;Verdana&quot;"/>
    </font>
    <font>
      <b/>
      <sz val="11"/>
      <color rgb="FF993366"/>
      <name val="&quot;Arial Narrow&quot;"/>
    </font>
    <font>
      <sz val="24"/>
      <color rgb="FFFF0000"/>
      <name val="Calibri"/>
      <family val="2"/>
    </font>
    <font>
      <sz val="11"/>
      <name val="Calibri"/>
      <family val="2"/>
    </font>
    <font>
      <b/>
      <sz val="13.5"/>
      <color rgb="FF0000FF"/>
      <name val="Verdana"/>
      <family val="2"/>
    </font>
    <font>
      <sz val="13.5"/>
      <color rgb="FF0000FF"/>
      <name val="Verdana"/>
      <family val="2"/>
    </font>
    <font>
      <sz val="13.5"/>
      <color rgb="FF000000"/>
      <name val="Verdana"/>
      <family val="2"/>
    </font>
    <font>
      <b/>
      <sz val="9.5"/>
      <color rgb="FF000000"/>
      <name val="Verdana"/>
      <family val="2"/>
    </font>
    <font>
      <sz val="9.5"/>
      <color rgb="FF000000"/>
      <name val="Verdana"/>
      <family val="2"/>
    </font>
    <font>
      <b/>
      <sz val="13.5"/>
      <color rgb="FF3366FF"/>
      <name val="Verdana"/>
      <family val="2"/>
    </font>
    <font>
      <sz val="13.5"/>
      <color rgb="FF3366FF"/>
      <name val="Verdana"/>
      <family val="2"/>
    </font>
    <font>
      <sz val="11"/>
      <color rgb="FF000000"/>
      <name val="Calibri"/>
      <family val="2"/>
    </font>
    <font>
      <b/>
      <sz val="11"/>
      <color rgb="FF000000"/>
      <name val="Calibri"/>
      <family val="2"/>
    </font>
    <font>
      <sz val="11"/>
      <color rgb="FF000000"/>
      <name val="Verdana"/>
      <family val="2"/>
    </font>
    <font>
      <i/>
      <sz val="9.5"/>
      <color rgb="FF000000"/>
      <name val="Verdana"/>
      <family val="2"/>
    </font>
    <font>
      <sz val="10"/>
      <color rgb="FF3264B8"/>
      <name val="Arial"/>
      <family val="2"/>
    </font>
    <font>
      <b/>
      <sz val="11"/>
      <color rgb="FF0070C0"/>
      <name val="Calibri"/>
      <family val="2"/>
    </font>
    <font>
      <i/>
      <sz val="11"/>
      <color rgb="FF0070C0"/>
      <name val="Calibri"/>
      <family val="2"/>
    </font>
    <font>
      <b/>
      <sz val="10"/>
      <color rgb="FF016A18"/>
      <name val="Inherit"/>
      <charset val="1"/>
    </font>
    <font>
      <sz val="10"/>
      <color rgb="FF3264B8"/>
      <name val="Inherit"/>
      <charset val="1"/>
    </font>
    <font>
      <b/>
      <i/>
      <sz val="9.5"/>
      <color rgb="FF000000"/>
      <name val="Verdana"/>
      <family val="2"/>
    </font>
    <font>
      <sz val="9"/>
      <color indexed="81"/>
      <name val="Tahoma"/>
      <family val="2"/>
    </font>
    <font>
      <b/>
      <sz val="9"/>
      <color indexed="81"/>
      <name val="Tahoma"/>
      <family val="2"/>
    </font>
    <font>
      <i/>
      <sz val="10"/>
      <color rgb="FF1D1D1D"/>
      <name val="Inherit"/>
      <charset val="1"/>
    </font>
    <font>
      <sz val="7"/>
      <color rgb="FF000000"/>
      <name val="Times New Roman"/>
      <family val="1"/>
    </font>
    <font>
      <sz val="10"/>
      <color rgb="FF000000"/>
      <name val="Arial"/>
    </font>
    <font>
      <sz val="10"/>
      <name val="Arial"/>
      <family val="2"/>
    </font>
    <font>
      <b/>
      <sz val="11"/>
      <color theme="1"/>
      <name val="Calibri"/>
      <family val="2"/>
    </font>
    <font>
      <b/>
      <sz val="18"/>
      <color rgb="FF993366"/>
      <name val="&quot;Verdana&quot;"/>
    </font>
    <font>
      <b/>
      <sz val="11"/>
      <color rgb="FFA64D79"/>
      <name val="Calibri"/>
      <family val="2"/>
    </font>
    <font>
      <b/>
      <sz val="11"/>
      <name val="Calibri"/>
      <family val="2"/>
    </font>
    <font>
      <sz val="11"/>
      <name val="Verdana"/>
      <family val="2"/>
    </font>
    <font>
      <sz val="11"/>
      <color rgb="FFFF0000"/>
      <name val="&quot;Verdana&quot;"/>
    </font>
    <font>
      <sz val="9"/>
      <color indexed="81"/>
      <name val="Tahoma"/>
      <charset val="1"/>
    </font>
    <font>
      <sz val="12"/>
      <color indexed="81"/>
      <name val="Tahoma"/>
      <family val="2"/>
    </font>
    <font>
      <b/>
      <sz val="12"/>
      <color indexed="81"/>
      <name val="Tahoma"/>
      <family val="2"/>
    </font>
    <font>
      <b/>
      <sz val="12"/>
      <name val="Arial"/>
      <family val="2"/>
    </font>
    <font>
      <b/>
      <sz val="12"/>
      <color indexed="10"/>
      <name val="Arial"/>
      <family val="2"/>
    </font>
    <font>
      <sz val="10"/>
      <color theme="0"/>
      <name val="Arial"/>
      <family val="2"/>
    </font>
    <font>
      <sz val="10"/>
      <color theme="1"/>
      <name val="Arial"/>
      <family val="2"/>
    </font>
    <font>
      <sz val="10"/>
      <color indexed="16"/>
      <name val="Arial"/>
      <family val="2"/>
    </font>
    <font>
      <sz val="10"/>
      <color indexed="12"/>
      <name val="Arial"/>
      <family val="2"/>
    </font>
    <font>
      <b/>
      <u/>
      <sz val="12"/>
      <color indexed="12"/>
      <name val="Arial"/>
      <family val="2"/>
    </font>
    <font>
      <b/>
      <sz val="12"/>
      <color indexed="12"/>
      <name val="Arial"/>
      <family val="2"/>
    </font>
    <font>
      <b/>
      <sz val="10"/>
      <color indexed="12"/>
      <name val="Arial"/>
      <family val="2"/>
    </font>
    <font>
      <b/>
      <sz val="10"/>
      <name val="Arial"/>
      <family val="2"/>
    </font>
    <font>
      <b/>
      <sz val="10"/>
      <color theme="0"/>
      <name val="Arial"/>
      <family val="2"/>
    </font>
    <font>
      <b/>
      <sz val="9"/>
      <name val="Arial"/>
      <family val="2"/>
    </font>
    <font>
      <sz val="9"/>
      <name val="Arial"/>
      <family val="2"/>
    </font>
    <font>
      <b/>
      <i/>
      <sz val="10"/>
      <name val="Arial"/>
      <family val="2"/>
    </font>
    <font>
      <b/>
      <sz val="10"/>
      <color indexed="10"/>
      <name val="Arial"/>
      <family val="2"/>
    </font>
    <font>
      <sz val="9"/>
      <color theme="0"/>
      <name val="Arial"/>
      <family val="2"/>
    </font>
    <font>
      <sz val="9"/>
      <color indexed="12"/>
      <name val="Arial"/>
      <family val="2"/>
    </font>
    <font>
      <sz val="12"/>
      <name val="Arial"/>
      <family val="2"/>
    </font>
    <font>
      <sz val="12"/>
      <color indexed="10"/>
      <name val="Arial"/>
      <family val="2"/>
    </font>
    <font>
      <sz val="10"/>
      <color indexed="10"/>
      <name val="Arial"/>
      <family val="2"/>
    </font>
    <font>
      <b/>
      <sz val="10"/>
      <color indexed="52"/>
      <name val="Arial"/>
      <family val="2"/>
    </font>
    <font>
      <b/>
      <sz val="9"/>
      <color indexed="12"/>
      <name val="Wingdings"/>
      <charset val="2"/>
    </font>
    <font>
      <sz val="12"/>
      <name val="Arial Narrow"/>
      <family val="2"/>
    </font>
    <font>
      <sz val="9"/>
      <name val="Arial Narrow"/>
      <family val="2"/>
    </font>
    <font>
      <sz val="8"/>
      <name val="Arial"/>
      <family val="2"/>
    </font>
    <font>
      <sz val="11"/>
      <name val="Arial"/>
      <family val="2"/>
    </font>
    <font>
      <sz val="12"/>
      <color theme="1"/>
      <name val="Calibri"/>
      <family val="2"/>
      <scheme val="minor"/>
    </font>
    <font>
      <b/>
      <sz val="9"/>
      <color indexed="12"/>
      <name val="Arial"/>
      <family val="2"/>
    </font>
    <font>
      <b/>
      <sz val="9"/>
      <color theme="1"/>
      <name val="Arial"/>
      <family val="2"/>
    </font>
    <font>
      <b/>
      <sz val="9"/>
      <color indexed="9"/>
      <name val="Arial"/>
      <family val="2"/>
    </font>
    <font>
      <sz val="9"/>
      <color indexed="9"/>
      <name val="Arial"/>
      <family val="2"/>
    </font>
    <font>
      <b/>
      <i/>
      <sz val="9"/>
      <name val="Arial"/>
      <family val="2"/>
    </font>
    <font>
      <b/>
      <sz val="10"/>
      <color theme="1"/>
      <name val="Arial"/>
      <family val="2"/>
    </font>
    <font>
      <i/>
      <sz val="9"/>
      <color theme="1"/>
      <name val="Arial"/>
      <family val="2"/>
    </font>
    <font>
      <i/>
      <sz val="10"/>
      <name val="Arial"/>
      <family val="2"/>
    </font>
    <font>
      <i/>
      <sz val="10"/>
      <color indexed="12"/>
      <name val="Arial"/>
      <family val="2"/>
    </font>
    <font>
      <b/>
      <sz val="7"/>
      <color indexed="12"/>
      <name val="Arial"/>
      <family val="2"/>
    </font>
    <font>
      <i/>
      <sz val="9"/>
      <name val="Arial"/>
      <family val="2"/>
    </font>
    <font>
      <b/>
      <i/>
      <sz val="8"/>
      <color indexed="10"/>
      <name val="Arial"/>
      <family val="2"/>
    </font>
    <font>
      <i/>
      <sz val="8"/>
      <color indexed="10"/>
      <name val="Arial"/>
      <family val="2"/>
    </font>
    <font>
      <sz val="8"/>
      <color indexed="10"/>
      <name val="Arial"/>
      <family val="2"/>
    </font>
    <font>
      <b/>
      <sz val="10"/>
      <color indexed="10"/>
      <name val="Wingdings"/>
      <charset val="2"/>
    </font>
    <font>
      <sz val="9"/>
      <color indexed="10"/>
      <name val="Arial Narrow"/>
      <family val="2"/>
    </font>
    <font>
      <sz val="10"/>
      <color indexed="9"/>
      <name val="Arial"/>
      <family val="2"/>
    </font>
    <font>
      <sz val="24"/>
      <color rgb="FF000000"/>
      <name val="Arial"/>
      <family val="2"/>
    </font>
    <font>
      <sz val="18"/>
      <color rgb="FF000000"/>
      <name val="Arial"/>
      <family val="2"/>
    </font>
    <font>
      <b/>
      <sz val="20"/>
      <color rgb="FFC00000"/>
      <name val="Calibri"/>
      <family val="2"/>
    </font>
    <font>
      <sz val="18"/>
      <color rgb="FF000000"/>
      <name val="Calibri"/>
      <family val="2"/>
    </font>
    <font>
      <sz val="18"/>
      <name val="Arial"/>
      <family val="2"/>
    </font>
    <font>
      <i/>
      <sz val="18"/>
      <name val="Arial"/>
      <family val="2"/>
    </font>
    <font>
      <b/>
      <sz val="14"/>
      <color rgb="FF000000"/>
      <name val="Calibri"/>
      <family val="2"/>
    </font>
    <font>
      <u/>
      <sz val="11"/>
      <color theme="10"/>
      <name val="Calibri"/>
      <family val="2"/>
    </font>
    <font>
      <sz val="14"/>
      <color rgb="FF000000"/>
      <name val="Calibri"/>
      <family val="2"/>
    </font>
    <font>
      <sz val="11"/>
      <color theme="0"/>
      <name val="Calibri"/>
      <family val="2"/>
    </font>
    <font>
      <sz val="11"/>
      <color rgb="FF000000"/>
      <name val="Calibri"/>
      <family val="2"/>
      <scheme val="minor"/>
    </font>
    <font>
      <b/>
      <sz val="11"/>
      <color rgb="FF000000"/>
      <name val="Calibri"/>
      <family val="2"/>
      <scheme val="minor"/>
    </font>
    <font>
      <b/>
      <sz val="14"/>
      <color indexed="81"/>
      <name val="Tahoma"/>
      <family val="2"/>
    </font>
    <font>
      <sz val="14"/>
      <color indexed="81"/>
      <name val="Tahoma"/>
      <family val="2"/>
    </font>
    <font>
      <sz val="16"/>
      <color indexed="81"/>
      <name val="Tahoma"/>
      <family val="2"/>
    </font>
    <font>
      <strike/>
      <sz val="9"/>
      <color indexed="81"/>
      <name val="Tahoma"/>
      <family val="2"/>
    </font>
    <font>
      <u/>
      <sz val="9"/>
      <color indexed="81"/>
      <name val="Tahoma"/>
      <family val="2"/>
    </font>
  </fonts>
  <fills count="98">
    <fill>
      <patternFill patternType="none"/>
    </fill>
    <fill>
      <patternFill patternType="gray125"/>
    </fill>
    <fill>
      <patternFill patternType="solid">
        <fgColor rgb="FF70AD47"/>
        <bgColor rgb="FF70AD47"/>
      </patternFill>
    </fill>
    <fill>
      <patternFill patternType="solid">
        <fgColor rgb="FFA8D08D"/>
        <bgColor rgb="FFA8D08D"/>
      </patternFill>
    </fill>
    <fill>
      <patternFill patternType="solid">
        <fgColor rgb="FFBF8F00"/>
        <bgColor rgb="FFBF8F00"/>
      </patternFill>
    </fill>
    <fill>
      <patternFill patternType="solid">
        <fgColor rgb="FFFFD966"/>
        <bgColor rgb="FFFFD966"/>
      </patternFill>
    </fill>
    <fill>
      <patternFill patternType="solid">
        <fgColor rgb="FFED7D31"/>
        <bgColor rgb="FFED7D31"/>
      </patternFill>
    </fill>
    <fill>
      <patternFill patternType="solid">
        <fgColor rgb="FFF4B083"/>
        <bgColor rgb="FFF4B083"/>
      </patternFill>
    </fill>
    <fill>
      <patternFill patternType="solid">
        <fgColor rgb="FFF7CAAC"/>
        <bgColor rgb="FFF7CAAC"/>
      </patternFill>
    </fill>
    <fill>
      <patternFill patternType="solid">
        <fgColor rgb="FFFBE4D5"/>
        <bgColor rgb="FFFBE4D5"/>
      </patternFill>
    </fill>
    <fill>
      <patternFill patternType="solid">
        <fgColor rgb="FFFFF2CC"/>
        <bgColor rgb="FFFFF2CC"/>
      </patternFill>
    </fill>
    <fill>
      <patternFill patternType="solid">
        <fgColor rgb="FF8EAADB"/>
        <bgColor rgb="FF8EAADB"/>
      </patternFill>
    </fill>
    <fill>
      <patternFill patternType="solid">
        <fgColor rgb="FFB4C6E7"/>
        <bgColor rgb="FFB4C6E7"/>
      </patternFill>
    </fill>
    <fill>
      <patternFill patternType="solid">
        <fgColor rgb="FFD9E2F3"/>
        <bgColor rgb="FFD9E2F3"/>
      </patternFill>
    </fill>
    <fill>
      <patternFill patternType="solid">
        <fgColor theme="2"/>
        <bgColor indexed="64"/>
      </patternFill>
    </fill>
    <fill>
      <patternFill patternType="solid">
        <fgColor theme="0"/>
        <bgColor indexed="64"/>
      </patternFill>
    </fill>
    <fill>
      <patternFill patternType="solid">
        <fgColor rgb="FFFFFFFF"/>
        <bgColor indexed="64"/>
      </patternFill>
    </fill>
    <fill>
      <patternFill patternType="solid">
        <fgColor rgb="FF00B0F0"/>
        <bgColor indexed="64"/>
      </patternFill>
    </fill>
    <fill>
      <patternFill patternType="solid">
        <fgColor rgb="FF66FF66"/>
        <bgColor indexed="64"/>
      </patternFill>
    </fill>
    <fill>
      <patternFill patternType="solid">
        <fgColor rgb="FFFFFF00"/>
        <bgColor indexed="64"/>
      </patternFill>
    </fill>
    <fill>
      <patternFill patternType="solid">
        <fgColor rgb="FF71DAFF"/>
        <bgColor indexed="64"/>
      </patternFill>
    </fill>
    <fill>
      <patternFill patternType="solid">
        <fgColor theme="0" tint="-0.14999847407452621"/>
        <bgColor indexed="64"/>
      </patternFill>
    </fill>
    <fill>
      <patternFill patternType="solid">
        <fgColor rgb="FFFFFF97"/>
        <bgColor indexed="64"/>
      </patternFill>
    </fill>
    <fill>
      <patternFill patternType="solid">
        <fgColor rgb="FFD9FFD9"/>
        <bgColor indexed="64"/>
      </patternFill>
    </fill>
    <fill>
      <patternFill patternType="solid">
        <fgColor theme="9" tint="0.59999389629810485"/>
        <bgColor rgb="FFA8D08D"/>
      </patternFill>
    </fill>
    <fill>
      <patternFill patternType="solid">
        <fgColor rgb="FFFF0000"/>
        <bgColor indexed="64"/>
      </patternFill>
    </fill>
    <fill>
      <patternFill patternType="solid">
        <fgColor rgb="FFFF0000"/>
        <bgColor rgb="FFD9E2F3"/>
      </patternFill>
    </fill>
    <fill>
      <patternFill patternType="solid">
        <fgColor rgb="FFFF0000"/>
        <bgColor rgb="FF8EAADB"/>
      </patternFill>
    </fill>
    <fill>
      <patternFill patternType="solid">
        <fgColor rgb="FFF34747"/>
        <bgColor rgb="FFD9E2F3"/>
      </patternFill>
    </fill>
    <fill>
      <patternFill patternType="solid">
        <fgColor rgb="FFF34747"/>
        <bgColor rgb="FF8EAADB"/>
      </patternFill>
    </fill>
    <fill>
      <patternFill patternType="solid">
        <fgColor rgb="FFF56565"/>
        <bgColor rgb="FFD9E2F3"/>
      </patternFill>
    </fill>
    <fill>
      <patternFill patternType="solid">
        <fgColor rgb="FFF56565"/>
        <bgColor rgb="FF8EAADB"/>
      </patternFill>
    </fill>
    <fill>
      <patternFill patternType="solid">
        <fgColor rgb="FFF78989"/>
        <bgColor rgb="FFD9E2F3"/>
      </patternFill>
    </fill>
    <fill>
      <patternFill patternType="solid">
        <fgColor rgb="FFF78989"/>
        <bgColor rgb="FF8EAADB"/>
      </patternFill>
    </fill>
    <fill>
      <patternFill patternType="solid">
        <fgColor rgb="FFF9ADAD"/>
        <bgColor rgb="FFD9E2F3"/>
      </patternFill>
    </fill>
    <fill>
      <patternFill patternType="solid">
        <fgColor rgb="FFF9ADAD"/>
        <bgColor rgb="FF8EAADB"/>
      </patternFill>
    </fill>
    <fill>
      <patternFill patternType="solid">
        <fgColor rgb="FFFBCDCD"/>
        <bgColor rgb="FFD9E2F3"/>
      </patternFill>
    </fill>
    <fill>
      <patternFill patternType="solid">
        <fgColor rgb="FFFBCDCD"/>
        <bgColor rgb="FF8EAADB"/>
      </patternFill>
    </fill>
    <fill>
      <patternFill patternType="solid">
        <fgColor rgb="FFFDE7E7"/>
        <bgColor rgb="FFD9E2F3"/>
      </patternFill>
    </fill>
    <fill>
      <patternFill patternType="solid">
        <fgColor rgb="FFFEF8F8"/>
        <bgColor rgb="FFD9E2F3"/>
      </patternFill>
    </fill>
    <fill>
      <patternFill patternType="solid">
        <fgColor rgb="FFFEF8F8"/>
        <bgColor rgb="FF8EAADB"/>
      </patternFill>
    </fill>
    <fill>
      <patternFill patternType="solid">
        <fgColor rgb="FFFFCE33"/>
        <bgColor rgb="FFFFD966"/>
      </patternFill>
    </fill>
    <fill>
      <patternFill patternType="solid">
        <fgColor theme="7" tint="0.39997558519241921"/>
        <bgColor rgb="FFFFE599"/>
      </patternFill>
    </fill>
    <fill>
      <patternFill patternType="solid">
        <fgColor rgb="FFFFE7A3"/>
        <bgColor rgb="FFFFF2CC"/>
      </patternFill>
    </fill>
    <fill>
      <patternFill patternType="solid">
        <fgColor rgb="FFFFF8E5"/>
        <bgColor rgb="FFFFF2CC"/>
      </patternFill>
    </fill>
    <fill>
      <patternFill patternType="solid">
        <fgColor rgb="FFAC75D5"/>
        <bgColor rgb="FF8EAADB"/>
      </patternFill>
    </fill>
    <fill>
      <patternFill patternType="solid">
        <fgColor rgb="FFAC75D5"/>
        <bgColor indexed="64"/>
      </patternFill>
    </fill>
    <fill>
      <patternFill patternType="solid">
        <fgColor rgb="FFCBA9E5"/>
        <bgColor rgb="FFB4C6E7"/>
      </patternFill>
    </fill>
    <fill>
      <patternFill patternType="solid">
        <fgColor rgb="FFCBA9E5"/>
        <bgColor rgb="FF8EAADB"/>
      </patternFill>
    </fill>
    <fill>
      <patternFill patternType="solid">
        <fgColor rgb="FFE6D6F2"/>
        <bgColor rgb="FFD9E2F3"/>
      </patternFill>
    </fill>
    <fill>
      <patternFill patternType="solid">
        <fgColor rgb="FFE6D6F2"/>
        <bgColor rgb="FF8EAADB"/>
      </patternFill>
    </fill>
    <fill>
      <patternFill patternType="solid">
        <fgColor rgb="FFFF0000"/>
        <bgColor rgb="FFED7D31"/>
      </patternFill>
    </fill>
    <fill>
      <patternFill patternType="solid">
        <fgColor rgb="FFFEE6E7"/>
        <bgColor rgb="FFFBE4D5"/>
      </patternFill>
    </fill>
    <fill>
      <patternFill patternType="solid">
        <fgColor rgb="FFFDCBCD"/>
        <bgColor rgb="FFFBE4D5"/>
      </patternFill>
    </fill>
    <fill>
      <patternFill patternType="solid">
        <fgColor rgb="FFFCB2B6"/>
        <bgColor rgb="FFFBE4D5"/>
      </patternFill>
    </fill>
    <fill>
      <patternFill patternType="solid">
        <fgColor rgb="FFFB9BA0"/>
        <bgColor rgb="FFFBE4D5"/>
      </patternFill>
    </fill>
    <fill>
      <patternFill patternType="solid">
        <fgColor rgb="FFFA8288"/>
        <bgColor rgb="FFFBE4D5"/>
      </patternFill>
    </fill>
    <fill>
      <patternFill patternType="solid">
        <fgColor rgb="FFF96B72"/>
        <bgColor rgb="FFF7CAAC"/>
      </patternFill>
    </fill>
    <fill>
      <patternFill patternType="solid">
        <fgColor rgb="FFF84E56"/>
        <bgColor rgb="FFF4B083"/>
      </patternFill>
    </fill>
    <fill>
      <patternFill patternType="solid">
        <fgColor rgb="FFFFFAEB"/>
        <bgColor rgb="FFFFF2CC"/>
      </patternFill>
    </fill>
    <fill>
      <patternFill patternType="solid">
        <fgColor rgb="FFFFE9AB"/>
        <bgColor rgb="FFFFF2CC"/>
      </patternFill>
    </fill>
    <fill>
      <patternFill patternType="solid">
        <fgColor rgb="FFFFDC79"/>
        <bgColor rgb="FFFFE599"/>
      </patternFill>
    </fill>
    <fill>
      <patternFill patternType="solid">
        <fgColor rgb="FFFFCD2F"/>
        <bgColor rgb="FFFFD966"/>
      </patternFill>
    </fill>
    <fill>
      <patternFill patternType="solid">
        <fgColor rgb="FFE1CCF0"/>
        <bgColor rgb="FFF7CAAC"/>
      </patternFill>
    </fill>
    <fill>
      <patternFill patternType="solid">
        <fgColor rgb="FFB07BD7"/>
        <bgColor rgb="FFED7D31"/>
      </patternFill>
    </fill>
    <fill>
      <patternFill patternType="solid">
        <fgColor rgb="FFC7A1E3"/>
        <bgColor rgb="FFF4B083"/>
      </patternFill>
    </fill>
    <fill>
      <patternFill patternType="solid">
        <fgColor indexed="13"/>
        <bgColor indexed="34"/>
      </patternFill>
    </fill>
    <fill>
      <patternFill patternType="solid">
        <fgColor indexed="42"/>
        <bgColor indexed="41"/>
      </patternFill>
    </fill>
    <fill>
      <patternFill patternType="solid">
        <fgColor indexed="41"/>
        <bgColor indexed="42"/>
      </patternFill>
    </fill>
    <fill>
      <patternFill patternType="solid">
        <fgColor theme="0"/>
        <bgColor indexed="41"/>
      </patternFill>
    </fill>
    <fill>
      <patternFill patternType="solid">
        <fgColor theme="0"/>
        <bgColor indexed="31"/>
      </patternFill>
    </fill>
    <fill>
      <patternFill patternType="solid">
        <fgColor indexed="9"/>
        <bgColor indexed="26"/>
      </patternFill>
    </fill>
    <fill>
      <patternFill patternType="solid">
        <fgColor theme="0"/>
        <bgColor indexed="42"/>
      </patternFill>
    </fill>
    <fill>
      <patternFill patternType="solid">
        <fgColor indexed="43"/>
        <bgColor indexed="26"/>
      </patternFill>
    </fill>
    <fill>
      <patternFill patternType="solid">
        <fgColor indexed="13"/>
        <bgColor indexed="64"/>
      </patternFill>
    </fill>
    <fill>
      <patternFill patternType="solid">
        <fgColor indexed="42"/>
        <bgColor indexed="64"/>
      </patternFill>
    </fill>
    <fill>
      <patternFill patternType="solid">
        <fgColor rgb="FFCCFFCC"/>
        <bgColor indexed="64"/>
      </patternFill>
    </fill>
    <fill>
      <patternFill patternType="solid">
        <fgColor indexed="43"/>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rgb="FFB7DEE8"/>
        <bgColor indexed="64"/>
      </patternFill>
    </fill>
    <fill>
      <patternFill patternType="solid">
        <fgColor theme="7" tint="0.79998168889431442"/>
        <bgColor indexed="64"/>
      </patternFill>
    </fill>
    <fill>
      <patternFill patternType="solid">
        <fgColor rgb="FFFFF8E5"/>
        <bgColor indexed="64"/>
      </patternFill>
    </fill>
    <fill>
      <patternFill patternType="solid">
        <fgColor indexed="42"/>
        <bgColor indexed="27"/>
      </patternFill>
    </fill>
    <fill>
      <patternFill patternType="solid">
        <fgColor theme="0"/>
        <bgColor indexed="27"/>
      </patternFill>
    </fill>
    <fill>
      <patternFill patternType="solid">
        <fgColor theme="7"/>
        <bgColor indexed="64"/>
      </patternFill>
    </fill>
    <fill>
      <patternFill patternType="solid">
        <fgColor theme="4"/>
        <bgColor indexed="64"/>
      </patternFill>
    </fill>
    <fill>
      <patternFill patternType="solid">
        <fgColor theme="9" tint="0.59999389629810485"/>
        <bgColor indexed="64"/>
      </patternFill>
    </fill>
    <fill>
      <patternFill patternType="solid">
        <fgColor rgb="FF00B050"/>
        <bgColor indexed="64"/>
      </patternFill>
    </fill>
    <fill>
      <patternFill patternType="solid">
        <fgColor theme="1"/>
        <bgColor indexed="64"/>
      </patternFill>
    </fill>
    <fill>
      <patternFill patternType="solid">
        <fgColor rgb="FFFF9900"/>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rgb="FFFF99FF"/>
        <bgColor indexed="64"/>
      </patternFill>
    </fill>
    <fill>
      <patternFill patternType="solid">
        <fgColor rgb="FFFF33CC"/>
        <bgColor indexed="64"/>
      </patternFill>
    </fill>
    <fill>
      <patternFill patternType="solid">
        <fgColor rgb="FF66FFFF"/>
        <bgColor indexed="64"/>
      </patternFill>
    </fill>
    <fill>
      <patternFill patternType="solid">
        <fgColor rgb="FF33CCFF"/>
        <bgColor indexed="64"/>
      </patternFill>
    </fill>
  </fills>
  <borders count="102">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indexed="64"/>
      </left>
      <right/>
      <top/>
      <bottom/>
      <diagonal/>
    </border>
    <border>
      <left/>
      <right style="thin">
        <color indexed="64"/>
      </right>
      <top/>
      <bottom style="thin">
        <color rgb="FF000000"/>
      </bottom>
      <diagonal/>
    </border>
    <border>
      <left/>
      <right/>
      <top style="thin">
        <color rgb="FF000000"/>
      </top>
      <bottom/>
      <diagonal/>
    </border>
    <border>
      <left/>
      <right style="thin">
        <color indexed="64"/>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hair">
        <color indexed="8"/>
      </left>
      <right style="hair">
        <color indexed="8"/>
      </right>
      <top style="hair">
        <color indexed="8"/>
      </top>
      <bottom style="hair">
        <color indexed="8"/>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medium">
        <color indexed="8"/>
      </left>
      <right style="medium">
        <color indexed="8"/>
      </right>
      <top style="medium">
        <color indexed="8"/>
      </top>
      <bottom style="thin">
        <color indexed="8"/>
      </bottom>
      <diagonal/>
    </border>
    <border>
      <left style="medium">
        <color indexed="8"/>
      </left>
      <right/>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medium">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indexed="8"/>
      </left>
      <right/>
      <top style="thin">
        <color indexed="8"/>
      </top>
      <bottom/>
      <diagonal/>
    </border>
    <border>
      <left/>
      <right/>
      <top style="thin">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bottom style="thin">
        <color indexed="8"/>
      </bottom>
      <diagonal/>
    </border>
    <border>
      <left/>
      <right style="medium">
        <color indexed="8"/>
      </right>
      <top/>
      <bottom style="thin">
        <color indexed="8"/>
      </bottom>
      <diagonal/>
    </border>
    <border>
      <left style="thin">
        <color indexed="8"/>
      </left>
      <right style="thin">
        <color indexed="8"/>
      </right>
      <top/>
      <bottom style="thin">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diagonal/>
    </border>
    <border>
      <left/>
      <right style="medium">
        <color indexed="8"/>
      </right>
      <top style="medium">
        <color indexed="8"/>
      </top>
      <bottom/>
      <diagonal/>
    </border>
    <border>
      <left style="medium">
        <color indexed="8"/>
      </left>
      <right style="medium">
        <color indexed="8"/>
      </right>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style="thin">
        <color rgb="FF000000"/>
      </top>
      <bottom style="thin">
        <color rgb="FF000000"/>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8"/>
      </right>
      <top style="thin">
        <color indexed="8"/>
      </top>
      <bottom style="medium">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s>
  <cellStyleXfs count="6">
    <xf numFmtId="0" fontId="0" fillId="0" borderId="0"/>
    <xf numFmtId="0" fontId="29" fillId="0" borderId="0"/>
    <xf numFmtId="0" fontId="30" fillId="0" borderId="0"/>
    <xf numFmtId="0" fontId="66" fillId="0" borderId="0"/>
    <xf numFmtId="0" fontId="15" fillId="0" borderId="0"/>
    <xf numFmtId="0" fontId="91" fillId="0" borderId="0" applyNumberFormat="0" applyFill="0" applyBorder="0" applyAlignment="0" applyProtection="0"/>
  </cellStyleXfs>
  <cellXfs count="798">
    <xf numFmtId="0" fontId="0" fillId="0" borderId="0" xfId="0" applyFont="1" applyAlignment="1"/>
    <xf numFmtId="0" fontId="1" fillId="0" borderId="0" xfId="0" applyFont="1" applyAlignment="1">
      <alignment horizontal="center" wrapText="1"/>
    </xf>
    <xf numFmtId="0" fontId="1" fillId="0" borderId="4" xfId="0" applyFont="1" applyBorder="1" applyAlignment="1">
      <alignment horizontal="center" wrapText="1"/>
    </xf>
    <xf numFmtId="0" fontId="4" fillId="2" borderId="4" xfId="0" applyFont="1" applyFill="1" applyBorder="1" applyAlignment="1">
      <alignment vertical="top" wrapText="1"/>
    </xf>
    <xf numFmtId="0" fontId="6" fillId="0" borderId="4" xfId="0" applyFont="1" applyBorder="1" applyAlignment="1">
      <alignment horizontal="center" vertical="center"/>
    </xf>
    <xf numFmtId="0" fontId="4" fillId="3" borderId="4" xfId="0" applyFont="1" applyFill="1" applyBorder="1" applyAlignment="1">
      <alignment vertical="top" wrapText="1"/>
    </xf>
    <xf numFmtId="0" fontId="4" fillId="4" borderId="4" xfId="0" applyFont="1" applyFill="1" applyBorder="1" applyAlignment="1">
      <alignment vertical="top" wrapText="1"/>
    </xf>
    <xf numFmtId="0" fontId="4" fillId="5" borderId="4" xfId="0" applyFont="1" applyFill="1" applyBorder="1" applyAlignment="1">
      <alignment vertical="top" wrapText="1"/>
    </xf>
    <xf numFmtId="0" fontId="4" fillId="6" borderId="4" xfId="0" applyFont="1" applyFill="1" applyBorder="1" applyAlignment="1">
      <alignment vertical="top" wrapText="1"/>
    </xf>
    <xf numFmtId="0" fontId="4" fillId="7" borderId="4" xfId="0" applyFont="1" applyFill="1" applyBorder="1" applyAlignment="1">
      <alignment vertical="top" wrapText="1"/>
    </xf>
    <xf numFmtId="0" fontId="4" fillId="8" borderId="4" xfId="0" applyFont="1" applyFill="1" applyBorder="1" applyAlignment="1">
      <alignment vertical="top" wrapText="1"/>
    </xf>
    <xf numFmtId="0" fontId="4" fillId="9" borderId="4" xfId="0" applyFont="1" applyFill="1" applyBorder="1" applyAlignment="1">
      <alignment vertical="top" wrapText="1"/>
    </xf>
    <xf numFmtId="0" fontId="4" fillId="11" borderId="4" xfId="0" applyFont="1" applyFill="1" applyBorder="1" applyAlignment="1">
      <alignment vertical="top" wrapText="1"/>
    </xf>
    <xf numFmtId="0" fontId="4" fillId="12" borderId="4" xfId="0" applyFont="1" applyFill="1" applyBorder="1" applyAlignment="1">
      <alignment vertical="top" wrapText="1"/>
    </xf>
    <xf numFmtId="0" fontId="0" fillId="0" borderId="0" xfId="0" applyFont="1" applyAlignment="1"/>
    <xf numFmtId="0" fontId="7" fillId="0" borderId="0" xfId="0" applyFont="1" applyAlignment="1"/>
    <xf numFmtId="0" fontId="2" fillId="0" borderId="0" xfId="0" applyFont="1" applyAlignment="1"/>
    <xf numFmtId="0" fontId="0" fillId="0" borderId="0" xfId="0" applyFont="1" applyAlignment="1"/>
    <xf numFmtId="0" fontId="10" fillId="0" borderId="4" xfId="0" applyFont="1" applyBorder="1" applyAlignment="1">
      <alignment horizontal="center" vertical="center" wrapText="1"/>
    </xf>
    <xf numFmtId="0" fontId="11" fillId="0" borderId="4" xfId="0" applyFont="1" applyBorder="1" applyAlignment="1">
      <alignment vertical="center" wrapText="1"/>
    </xf>
    <xf numFmtId="0" fontId="0" fillId="14" borderId="14" xfId="0" applyFill="1" applyBorder="1" applyAlignment="1">
      <alignment vertical="center"/>
    </xf>
    <xf numFmtId="0" fontId="12" fillId="0" borderId="1" xfId="0" applyFont="1" applyBorder="1" applyAlignment="1">
      <alignment vertical="center" wrapText="1"/>
    </xf>
    <xf numFmtId="0" fontId="11" fillId="0" borderId="9" xfId="0" applyFont="1" applyBorder="1" applyAlignment="1">
      <alignment vertical="center" wrapText="1"/>
    </xf>
    <xf numFmtId="0" fontId="2" fillId="0" borderId="0" xfId="0" applyFont="1" applyBorder="1"/>
    <xf numFmtId="0" fontId="2" fillId="0" borderId="0" xfId="0" applyFont="1" applyFill="1" applyBorder="1"/>
    <xf numFmtId="0" fontId="4" fillId="0" borderId="0" xfId="0" applyFont="1" applyFill="1" applyBorder="1" applyAlignment="1">
      <alignment vertical="center" wrapText="1"/>
    </xf>
    <xf numFmtId="0" fontId="15" fillId="0" borderId="0" xfId="0" applyFont="1" applyAlignment="1"/>
    <xf numFmtId="0" fontId="10" fillId="0" borderId="9" xfId="0" applyFont="1" applyBorder="1" applyAlignment="1">
      <alignment horizontal="center" vertical="center" wrapText="1"/>
    </xf>
    <xf numFmtId="0" fontId="0" fillId="0" borderId="0" xfId="0" applyFont="1" applyAlignment="1"/>
    <xf numFmtId="0" fontId="0" fillId="0" borderId="0" xfId="0" applyFont="1" applyAlignment="1"/>
    <xf numFmtId="0" fontId="18" fillId="15" borderId="19" xfId="0" applyFont="1" applyFill="1" applyBorder="1" applyAlignment="1">
      <alignment vertical="center" wrapText="1"/>
    </xf>
    <xf numFmtId="0" fontId="18" fillId="15" borderId="1" xfId="0" applyFont="1" applyFill="1" applyBorder="1" applyAlignment="1">
      <alignment vertical="center" wrapText="1"/>
    </xf>
    <xf numFmtId="0" fontId="18" fillId="15" borderId="9" xfId="0" applyFont="1" applyFill="1" applyBorder="1" applyAlignment="1">
      <alignment vertical="center" wrapText="1"/>
    </xf>
    <xf numFmtId="0" fontId="11" fillId="0" borderId="16" xfId="0" applyFont="1" applyBorder="1" applyAlignment="1">
      <alignment vertical="center" wrapText="1"/>
    </xf>
    <xf numFmtId="0" fontId="0" fillId="0" borderId="0" xfId="0" applyFont="1" applyAlignment="1"/>
    <xf numFmtId="0" fontId="18" fillId="15" borderId="9" xfId="0" applyFont="1" applyFill="1" applyBorder="1" applyAlignment="1">
      <alignment horizontal="left" vertical="center" wrapText="1"/>
    </xf>
    <xf numFmtId="0" fontId="19" fillId="0" borderId="0" xfId="0" applyFont="1" applyAlignment="1">
      <alignment wrapText="1"/>
    </xf>
    <xf numFmtId="0" fontId="21" fillId="0" borderId="0" xfId="0" applyFont="1" applyAlignment="1">
      <alignment horizontal="center" vertical="center"/>
    </xf>
    <xf numFmtId="0" fontId="20" fillId="0" borderId="0" xfId="0" applyFont="1" applyBorder="1" applyAlignment="1">
      <alignment horizontal="center" vertical="center"/>
    </xf>
    <xf numFmtId="0" fontId="20" fillId="0" borderId="0" xfId="0" applyFont="1" applyBorder="1" applyAlignment="1">
      <alignment horizontal="center" vertical="center"/>
    </xf>
    <xf numFmtId="0" fontId="22" fillId="16" borderId="0" xfId="0" applyFont="1" applyFill="1" applyAlignment="1">
      <alignment wrapText="1"/>
    </xf>
    <xf numFmtId="0" fontId="23" fillId="16" borderId="0" xfId="0" applyFont="1" applyFill="1" applyAlignment="1">
      <alignment horizontal="center" wrapText="1"/>
    </xf>
    <xf numFmtId="0" fontId="10" fillId="0" borderId="9" xfId="0" applyFont="1" applyBorder="1" applyAlignment="1">
      <alignment horizontal="center" vertical="center" wrapText="1"/>
    </xf>
    <xf numFmtId="0" fontId="12" fillId="15" borderId="1" xfId="0" applyFont="1" applyFill="1" applyBorder="1" applyAlignment="1">
      <alignment vertical="center" wrapText="1"/>
    </xf>
    <xf numFmtId="0" fontId="12" fillId="15" borderId="9" xfId="0" applyFont="1" applyFill="1" applyBorder="1" applyAlignment="1">
      <alignment vertical="center" wrapText="1"/>
    </xf>
    <xf numFmtId="0" fontId="12" fillId="15" borderId="5" xfId="0" applyFont="1" applyFill="1" applyBorder="1" applyAlignment="1">
      <alignment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2" fillId="15" borderId="1" xfId="0" applyFont="1" applyFill="1" applyBorder="1" applyAlignment="1">
      <alignment vertical="center" wrapText="1"/>
    </xf>
    <xf numFmtId="0" fontId="12" fillId="15" borderId="9" xfId="0" applyFont="1" applyFill="1" applyBorder="1" applyAlignment="1">
      <alignment vertical="center" wrapText="1"/>
    </xf>
    <xf numFmtId="0" fontId="12" fillId="15" borderId="5" xfId="0" applyFont="1" applyFill="1" applyBorder="1" applyAlignment="1">
      <alignment vertical="center" wrapText="1"/>
    </xf>
    <xf numFmtId="0" fontId="10" fillId="0" borderId="10" xfId="0" applyFont="1" applyBorder="1" applyAlignment="1">
      <alignment horizontal="center" vertical="center" wrapText="1"/>
    </xf>
    <xf numFmtId="0" fontId="2" fillId="0" borderId="0" xfId="0" applyFont="1" applyBorder="1"/>
    <xf numFmtId="0" fontId="0" fillId="0" borderId="0" xfId="0" applyFont="1" applyAlignment="1"/>
    <xf numFmtId="0" fontId="10" fillId="0" borderId="4" xfId="0" applyFont="1" applyFill="1" applyBorder="1" applyAlignment="1">
      <alignment horizontal="center" vertical="center" wrapText="1"/>
    </xf>
    <xf numFmtId="0" fontId="11" fillId="0" borderId="4" xfId="0" applyFont="1" applyFill="1" applyBorder="1" applyAlignment="1">
      <alignment vertical="center" wrapText="1"/>
    </xf>
    <xf numFmtId="0" fontId="18" fillId="0" borderId="9" xfId="0" applyFont="1" applyFill="1" applyBorder="1" applyAlignment="1">
      <alignment vertical="center" wrapText="1"/>
    </xf>
    <xf numFmtId="0" fontId="12" fillId="0" borderId="1" xfId="0" applyFont="1" applyFill="1" applyBorder="1" applyAlignment="1">
      <alignment vertical="center" wrapText="1"/>
    </xf>
    <xf numFmtId="0" fontId="18" fillId="0" borderId="1" xfId="0" applyFont="1" applyFill="1" applyBorder="1" applyAlignment="1">
      <alignment vertical="center" wrapText="1"/>
    </xf>
    <xf numFmtId="0" fontId="11" fillId="0" borderId="9" xfId="0" applyFont="1" applyFill="1" applyBorder="1" applyAlignment="1">
      <alignment vertical="center" wrapText="1"/>
    </xf>
    <xf numFmtId="0" fontId="10" fillId="0" borderId="10" xfId="0" applyFont="1" applyBorder="1" applyAlignment="1">
      <alignment horizontal="center" vertical="center" textRotation="90" wrapText="1"/>
    </xf>
    <xf numFmtId="0" fontId="17" fillId="0" borderId="14" xfId="0" applyFont="1" applyBorder="1" applyAlignment="1">
      <alignment horizontal="center" vertical="center" textRotation="90" wrapText="1"/>
    </xf>
    <xf numFmtId="0" fontId="17" fillId="0" borderId="14" xfId="0" applyFont="1" applyBorder="1" applyAlignment="1">
      <alignment horizontal="center" vertical="center" textRotation="90"/>
    </xf>
    <xf numFmtId="0" fontId="0" fillId="0" borderId="15" xfId="0" applyBorder="1" applyAlignment="1">
      <alignment horizontal="center" vertical="center" textRotation="90"/>
    </xf>
    <xf numFmtId="0" fontId="10" fillId="0" borderId="14"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4" xfId="0" applyFont="1" applyBorder="1" applyAlignment="1">
      <alignment horizontal="center" vertical="center" textRotation="90" wrapText="1"/>
    </xf>
    <xf numFmtId="0" fontId="17" fillId="0" borderId="21" xfId="0" applyFont="1" applyBorder="1" applyAlignment="1">
      <alignment horizontal="center" vertical="center" textRotation="90" wrapText="1"/>
    </xf>
    <xf numFmtId="0" fontId="0" fillId="0" borderId="0" xfId="0" applyFont="1" applyAlignment="1">
      <alignment wrapText="1"/>
    </xf>
    <xf numFmtId="0" fontId="24" fillId="0" borderId="9" xfId="0" applyFont="1" applyBorder="1" applyAlignment="1">
      <alignment vertical="center" wrapText="1"/>
    </xf>
    <xf numFmtId="0" fontId="23" fillId="16" borderId="0" xfId="0" applyFont="1" applyFill="1" applyAlignment="1">
      <alignment wrapText="1"/>
    </xf>
    <xf numFmtId="0" fontId="12" fillId="0" borderId="17" xfId="0" applyFont="1" applyBorder="1" applyAlignment="1">
      <alignment vertical="top" wrapText="1"/>
    </xf>
    <xf numFmtId="0" fontId="10" fillId="0" borderId="22" xfId="0" applyFont="1" applyBorder="1" applyAlignment="1">
      <alignment horizontal="center" vertical="center" wrapText="1"/>
    </xf>
    <xf numFmtId="0" fontId="28" fillId="0" borderId="0" xfId="0" applyFont="1" applyAlignment="1">
      <alignment horizontal="left" vertical="top" wrapText="1"/>
    </xf>
    <xf numFmtId="0" fontId="24" fillId="0" borderId="9" xfId="0" applyFont="1" applyFill="1" applyBorder="1" applyAlignment="1">
      <alignment vertical="center" wrapText="1"/>
    </xf>
    <xf numFmtId="0" fontId="12" fillId="0" borderId="9" xfId="0" applyFont="1" applyBorder="1" applyAlignment="1">
      <alignment vertical="center" wrapText="1"/>
    </xf>
    <xf numFmtId="0" fontId="11" fillId="0" borderId="0" xfId="0" applyFont="1" applyBorder="1" applyAlignment="1">
      <alignment vertical="center" wrapText="1"/>
    </xf>
    <xf numFmtId="0" fontId="0" fillId="0" borderId="0" xfId="0" applyFont="1" applyBorder="1" applyAlignment="1"/>
    <xf numFmtId="0" fontId="12" fillId="15" borderId="1" xfId="0" applyFont="1" applyFill="1" applyBorder="1" applyAlignment="1">
      <alignment vertical="center" wrapText="1"/>
    </xf>
    <xf numFmtId="0" fontId="12" fillId="15" borderId="9" xfId="0" applyFont="1" applyFill="1" applyBorder="1" applyAlignment="1">
      <alignment vertical="center" wrapText="1"/>
    </xf>
    <xf numFmtId="0" fontId="12" fillId="15" borderId="5" xfId="0" applyFont="1" applyFill="1" applyBorder="1" applyAlignment="1">
      <alignment vertical="center" wrapText="1"/>
    </xf>
    <xf numFmtId="0" fontId="20" fillId="0" borderId="0" xfId="0" applyFont="1" applyBorder="1" applyAlignment="1">
      <alignment horizontal="center" vertical="center"/>
    </xf>
    <xf numFmtId="0" fontId="2" fillId="0" borderId="0" xfId="0" applyFont="1" applyBorder="1"/>
    <xf numFmtId="0" fontId="0" fillId="0" borderId="0" xfId="0" applyFont="1" applyAlignment="1"/>
    <xf numFmtId="0" fontId="0" fillId="0" borderId="0" xfId="0"/>
    <xf numFmtId="0" fontId="15" fillId="0" borderId="0" xfId="0" applyFont="1"/>
    <xf numFmtId="0" fontId="32" fillId="0" borderId="0" xfId="0" applyFont="1" applyAlignment="1">
      <alignment horizontal="center" vertical="center" wrapText="1"/>
    </xf>
    <xf numFmtId="0" fontId="1" fillId="0" borderId="0" xfId="0" applyFont="1" applyAlignment="1">
      <alignment horizontal="center" textRotation="90" wrapText="1"/>
    </xf>
    <xf numFmtId="0" fontId="1" fillId="0" borderId="9" xfId="0" applyFont="1" applyBorder="1" applyAlignment="1">
      <alignment horizontal="center" wrapText="1"/>
    </xf>
    <xf numFmtId="0" fontId="4" fillId="2" borderId="4" xfId="0" applyFont="1" applyFill="1" applyBorder="1" applyAlignment="1">
      <alignment vertical="center" textRotation="90" wrapText="1"/>
    </xf>
    <xf numFmtId="0" fontId="6" fillId="20" borderId="4" xfId="0" applyFont="1" applyFill="1" applyBorder="1" applyAlignment="1">
      <alignment horizontal="center" vertical="center"/>
    </xf>
    <xf numFmtId="0" fontId="6" fillId="21" borderId="4" xfId="0" applyFont="1" applyFill="1" applyBorder="1" applyAlignment="1">
      <alignment horizontal="center" vertical="center"/>
    </xf>
    <xf numFmtId="0" fontId="6" fillId="22" borderId="4" xfId="0" applyFont="1" applyFill="1" applyBorder="1" applyAlignment="1">
      <alignment horizontal="center" vertical="center"/>
    </xf>
    <xf numFmtId="0" fontId="6" fillId="23" borderId="4" xfId="0" applyFont="1" applyFill="1" applyBorder="1" applyAlignment="1">
      <alignment horizontal="center" vertical="center"/>
    </xf>
    <xf numFmtId="0" fontId="4" fillId="3" borderId="4" xfId="0" applyFont="1" applyFill="1" applyBorder="1" applyAlignment="1">
      <alignment vertical="center" textRotation="90" wrapText="1"/>
    </xf>
    <xf numFmtId="0" fontId="4" fillId="24" borderId="4" xfId="0" applyFont="1" applyFill="1" applyBorder="1" applyAlignment="1">
      <alignment vertical="top" wrapText="1"/>
    </xf>
    <xf numFmtId="0" fontId="4" fillId="24" borderId="4" xfId="0" applyFont="1" applyFill="1" applyBorder="1" applyAlignment="1">
      <alignment vertical="center" textRotation="90" wrapText="1"/>
    </xf>
    <xf numFmtId="0" fontId="4" fillId="4" borderId="4" xfId="0" applyFont="1" applyFill="1" applyBorder="1" applyAlignment="1">
      <alignment vertical="center" textRotation="90" wrapText="1"/>
    </xf>
    <xf numFmtId="0" fontId="4" fillId="5" borderId="4" xfId="0" applyFont="1" applyFill="1" applyBorder="1" applyAlignment="1">
      <alignment vertical="center" textRotation="90" wrapText="1"/>
    </xf>
    <xf numFmtId="0" fontId="4" fillId="13" borderId="1" xfId="0" applyFont="1" applyFill="1" applyBorder="1" applyAlignment="1">
      <alignment vertical="top" wrapText="1"/>
    </xf>
    <xf numFmtId="0" fontId="35" fillId="26" borderId="14" xfId="0" applyFont="1" applyFill="1" applyBorder="1" applyAlignment="1">
      <alignment vertical="top" wrapText="1"/>
    </xf>
    <xf numFmtId="0" fontId="35" fillId="27" borderId="7" xfId="0" applyFont="1" applyFill="1" applyBorder="1" applyAlignment="1">
      <alignment horizontal="center" vertical="center" textRotation="90" wrapText="1"/>
    </xf>
    <xf numFmtId="0" fontId="35" fillId="28" borderId="14" xfId="0" applyFont="1" applyFill="1" applyBorder="1" applyAlignment="1">
      <alignment vertical="top" wrapText="1"/>
    </xf>
    <xf numFmtId="0" fontId="35" fillId="29" borderId="7" xfId="0" applyFont="1" applyFill="1" applyBorder="1" applyAlignment="1">
      <alignment horizontal="center" vertical="center" textRotation="90" wrapText="1"/>
    </xf>
    <xf numFmtId="0" fontId="35" fillId="30" borderId="14" xfId="0" applyFont="1" applyFill="1" applyBorder="1" applyAlignment="1">
      <alignment vertical="top" wrapText="1"/>
    </xf>
    <xf numFmtId="0" fontId="35" fillId="31" borderId="7" xfId="0" applyFont="1" applyFill="1" applyBorder="1" applyAlignment="1">
      <alignment horizontal="center" vertical="center" textRotation="90" wrapText="1"/>
    </xf>
    <xf numFmtId="0" fontId="35" fillId="32" borderId="14" xfId="0" applyFont="1" applyFill="1" applyBorder="1" applyAlignment="1">
      <alignment vertical="top" wrapText="1"/>
    </xf>
    <xf numFmtId="0" fontId="35" fillId="33" borderId="7" xfId="0" applyFont="1" applyFill="1" applyBorder="1" applyAlignment="1">
      <alignment horizontal="center" vertical="center" textRotation="90" wrapText="1"/>
    </xf>
    <xf numFmtId="0" fontId="35" fillId="34" borderId="14" xfId="0" applyFont="1" applyFill="1" applyBorder="1" applyAlignment="1">
      <alignment vertical="top" wrapText="1"/>
    </xf>
    <xf numFmtId="0" fontId="35" fillId="35" borderId="7" xfId="0" applyFont="1" applyFill="1" applyBorder="1" applyAlignment="1">
      <alignment horizontal="center" vertical="center" textRotation="90" wrapText="1"/>
    </xf>
    <xf numFmtId="0" fontId="35" fillId="36" borderId="14" xfId="0" applyFont="1" applyFill="1" applyBorder="1" applyAlignment="1">
      <alignment vertical="top" wrapText="1"/>
    </xf>
    <xf numFmtId="0" fontId="35" fillId="38" borderId="14" xfId="0" applyFont="1" applyFill="1" applyBorder="1" applyAlignment="1">
      <alignment vertical="top" wrapText="1"/>
    </xf>
    <xf numFmtId="0" fontId="35" fillId="39" borderId="14" xfId="0" applyFont="1" applyFill="1" applyBorder="1" applyAlignment="1">
      <alignment vertical="top" wrapText="1"/>
    </xf>
    <xf numFmtId="0" fontId="35" fillId="40" borderId="7" xfId="0" applyFont="1" applyFill="1" applyBorder="1" applyAlignment="1">
      <alignment horizontal="center" vertical="center" textRotation="90" wrapText="1"/>
    </xf>
    <xf numFmtId="0" fontId="4" fillId="41" borderId="14" xfId="0" applyFont="1" applyFill="1" applyBorder="1" applyAlignment="1">
      <alignment vertical="top" wrapText="1"/>
    </xf>
    <xf numFmtId="0" fontId="4" fillId="41" borderId="8" xfId="0" applyFont="1" applyFill="1" applyBorder="1" applyAlignment="1">
      <alignment vertical="center" textRotation="90" wrapText="1"/>
    </xf>
    <xf numFmtId="0" fontId="4" fillId="42" borderId="14" xfId="0" applyFont="1" applyFill="1" applyBorder="1" applyAlignment="1">
      <alignment vertical="top" wrapText="1"/>
    </xf>
    <xf numFmtId="0" fontId="4" fillId="42" borderId="8" xfId="0" applyFont="1" applyFill="1" applyBorder="1" applyAlignment="1">
      <alignment vertical="center" textRotation="90" wrapText="1"/>
    </xf>
    <xf numFmtId="0" fontId="4" fillId="43" borderId="14" xfId="0" applyFont="1" applyFill="1" applyBorder="1" applyAlignment="1">
      <alignment vertical="top" wrapText="1"/>
    </xf>
    <xf numFmtId="0" fontId="4" fillId="43" borderId="3" xfId="0" applyFont="1" applyFill="1" applyBorder="1" applyAlignment="1">
      <alignment vertical="center" textRotation="90" wrapText="1"/>
    </xf>
    <xf numFmtId="0" fontId="4" fillId="10" borderId="14" xfId="0" applyFont="1" applyFill="1" applyBorder="1" applyAlignment="1">
      <alignment vertical="top" wrapText="1"/>
    </xf>
    <xf numFmtId="0" fontId="4" fillId="10" borderId="21" xfId="0" applyFont="1" applyFill="1" applyBorder="1" applyAlignment="1">
      <alignment vertical="center" textRotation="90" wrapText="1"/>
    </xf>
    <xf numFmtId="0" fontId="6" fillId="20" borderId="8" xfId="0" applyFont="1" applyFill="1" applyBorder="1" applyAlignment="1">
      <alignment horizontal="center" vertical="center"/>
    </xf>
    <xf numFmtId="0" fontId="4" fillId="44" borderId="14" xfId="0" applyFont="1" applyFill="1" applyBorder="1" applyAlignment="1">
      <alignment vertical="top" wrapText="1"/>
    </xf>
    <xf numFmtId="0" fontId="4" fillId="44" borderId="21" xfId="0" applyFont="1" applyFill="1" applyBorder="1" applyAlignment="1">
      <alignment vertical="center" textRotation="90" wrapText="1"/>
    </xf>
    <xf numFmtId="0" fontId="4" fillId="45" borderId="5" xfId="0" applyFont="1" applyFill="1" applyBorder="1" applyAlignment="1">
      <alignment vertical="top" wrapText="1"/>
    </xf>
    <xf numFmtId="0" fontId="4" fillId="45" borderId="14" xfId="0" applyFont="1" applyFill="1" applyBorder="1" applyAlignment="1">
      <alignment vertical="center" textRotation="90" wrapText="1"/>
    </xf>
    <xf numFmtId="0" fontId="4" fillId="47" borderId="6" xfId="0" applyFont="1" applyFill="1" applyBorder="1" applyAlignment="1">
      <alignment vertical="top" wrapText="1"/>
    </xf>
    <xf numFmtId="0" fontId="4" fillId="48" borderId="14" xfId="0" applyFont="1" applyFill="1" applyBorder="1" applyAlignment="1">
      <alignment vertical="center" textRotation="90" wrapText="1"/>
    </xf>
    <xf numFmtId="0" fontId="4" fillId="49" borderId="6" xfId="0" applyFont="1" applyFill="1" applyBorder="1" applyAlignment="1">
      <alignment vertical="top" wrapText="1"/>
    </xf>
    <xf numFmtId="0" fontId="4" fillId="50" borderId="14" xfId="0" applyFont="1" applyFill="1" applyBorder="1" applyAlignment="1">
      <alignment vertical="center" textRotation="90" wrapText="1"/>
    </xf>
    <xf numFmtId="0" fontId="0" fillId="0" borderId="0" xfId="0" applyAlignment="1">
      <alignment horizontal="center"/>
    </xf>
    <xf numFmtId="0" fontId="11" fillId="0" borderId="26" xfId="0" applyFont="1" applyBorder="1" applyAlignment="1">
      <alignment vertical="center" wrapText="1"/>
    </xf>
    <xf numFmtId="0" fontId="18" fillId="0" borderId="27" xfId="0" applyFont="1" applyBorder="1" applyAlignment="1">
      <alignment vertical="center" wrapText="1"/>
    </xf>
    <xf numFmtId="0" fontId="12" fillId="0" borderId="28" xfId="0" applyFont="1" applyBorder="1" applyAlignment="1">
      <alignment vertical="center" wrapText="1"/>
    </xf>
    <xf numFmtId="0" fontId="18" fillId="0" borderId="29" xfId="0" applyFont="1" applyBorder="1" applyAlignment="1">
      <alignment vertical="center" wrapText="1"/>
    </xf>
    <xf numFmtId="0" fontId="11" fillId="0" borderId="30" xfId="0" applyFont="1" applyBorder="1" applyAlignment="1">
      <alignment vertical="center" wrapText="1"/>
    </xf>
    <xf numFmtId="0" fontId="24" fillId="0" borderId="31" xfId="0" applyFont="1" applyBorder="1" applyAlignment="1">
      <alignment vertical="center" wrapText="1"/>
    </xf>
    <xf numFmtId="0" fontId="11" fillId="0" borderId="31" xfId="0" applyFont="1" applyBorder="1" applyAlignment="1">
      <alignment vertical="center" wrapText="1"/>
    </xf>
    <xf numFmtId="0" fontId="40" fillId="0" borderId="0" xfId="2" applyFont="1" applyAlignment="1">
      <alignment horizontal="left" vertical="center" indent="1"/>
    </xf>
    <xf numFmtId="0" fontId="30" fillId="0" borderId="0" xfId="2" applyAlignment="1">
      <alignment vertical="center" wrapText="1"/>
    </xf>
    <xf numFmtId="0" fontId="30" fillId="0" borderId="0" xfId="2" applyAlignment="1">
      <alignment vertical="center"/>
    </xf>
    <xf numFmtId="0" fontId="40" fillId="0" borderId="0" xfId="2" applyFont="1" applyAlignment="1">
      <alignment horizontal="right" vertical="center"/>
    </xf>
    <xf numFmtId="0" fontId="30" fillId="0" borderId="0" xfId="2" applyAlignment="1">
      <alignment horizontal="left" vertical="center"/>
    </xf>
    <xf numFmtId="0" fontId="41" fillId="0" borderId="0" xfId="2" applyFont="1" applyAlignment="1">
      <alignment horizontal="left" vertical="center"/>
    </xf>
    <xf numFmtId="0" fontId="30" fillId="0" borderId="0" xfId="2" applyAlignment="1">
      <alignment horizontal="center" vertical="center"/>
    </xf>
    <xf numFmtId="9" fontId="30" fillId="0" borderId="0" xfId="2" applyNumberFormat="1" applyAlignment="1">
      <alignment horizontal="center" vertical="center"/>
    </xf>
    <xf numFmtId="9" fontId="42" fillId="0" borderId="0" xfId="2" applyNumberFormat="1" applyFont="1" applyAlignment="1">
      <alignment horizontal="center" vertical="center"/>
    </xf>
    <xf numFmtId="2" fontId="42" fillId="0" borderId="0" xfId="2" applyNumberFormat="1" applyFont="1" applyAlignment="1">
      <alignment horizontal="center" vertical="center"/>
    </xf>
    <xf numFmtId="0" fontId="42" fillId="0" borderId="0" xfId="2" applyFont="1"/>
    <xf numFmtId="0" fontId="43" fillId="0" borderId="0" xfId="2" applyFont="1"/>
    <xf numFmtId="0" fontId="30" fillId="0" borderId="0" xfId="2"/>
    <xf numFmtId="0" fontId="44" fillId="0" borderId="0" xfId="2" applyFont="1" applyAlignment="1">
      <alignment horizontal="center" vertical="center"/>
    </xf>
    <xf numFmtId="0" fontId="45" fillId="0" borderId="0" xfId="2" applyFont="1" applyAlignment="1">
      <alignment vertical="center"/>
    </xf>
    <xf numFmtId="0" fontId="46" fillId="0" borderId="0" xfId="2" applyFont="1" applyAlignment="1">
      <alignment horizontal="right" vertical="center" wrapText="1"/>
    </xf>
    <xf numFmtId="0" fontId="47" fillId="0" borderId="0" xfId="2" applyFont="1" applyAlignment="1">
      <alignment vertical="center"/>
    </xf>
    <xf numFmtId="0" fontId="42" fillId="0" borderId="0" xfId="2" applyFont="1" applyAlignment="1">
      <alignment horizontal="center" vertical="center"/>
    </xf>
    <xf numFmtId="0" fontId="48" fillId="0" borderId="0" xfId="2" applyFont="1" applyAlignment="1">
      <alignment horizontal="center" vertical="center"/>
    </xf>
    <xf numFmtId="0" fontId="49" fillId="0" borderId="0" xfId="2" applyFont="1" applyAlignment="1">
      <alignment horizontal="right" vertical="center"/>
    </xf>
    <xf numFmtId="0" fontId="50" fillId="0" borderId="0" xfId="2" applyFont="1" applyAlignment="1">
      <alignment horizontal="center" vertical="center"/>
    </xf>
    <xf numFmtId="0" fontId="49" fillId="0" borderId="32" xfId="2" applyFont="1" applyBorder="1" applyAlignment="1">
      <alignment horizontal="right" vertical="center"/>
    </xf>
    <xf numFmtId="0" fontId="51" fillId="0" borderId="33" xfId="2" applyFont="1" applyBorder="1" applyAlignment="1">
      <alignment horizontal="center" vertical="center"/>
    </xf>
    <xf numFmtId="49" fontId="51" fillId="0" borderId="34" xfId="2" applyNumberFormat="1" applyFont="1" applyBorder="1" applyAlignment="1">
      <alignment horizontal="center" vertical="center"/>
    </xf>
    <xf numFmtId="49" fontId="51" fillId="0" borderId="35" xfId="2" applyNumberFormat="1" applyFont="1" applyBorder="1" applyAlignment="1">
      <alignment horizontal="center" vertical="center"/>
    </xf>
    <xf numFmtId="9" fontId="30" fillId="0" borderId="0" xfId="2" applyNumberFormat="1" applyAlignment="1">
      <alignment horizontal="right" vertical="center"/>
    </xf>
    <xf numFmtId="0" fontId="49" fillId="0" borderId="0" xfId="2" applyFont="1" applyAlignment="1">
      <alignment horizontal="left" vertical="center"/>
    </xf>
    <xf numFmtId="9" fontId="49" fillId="19" borderId="14" xfId="2" applyNumberFormat="1" applyFont="1" applyFill="1" applyBorder="1" applyAlignment="1">
      <alignment horizontal="center" vertical="center"/>
    </xf>
    <xf numFmtId="2" fontId="49" fillId="19" borderId="14" xfId="2" applyNumberFormat="1" applyFont="1" applyFill="1" applyBorder="1" applyAlignment="1">
      <alignment horizontal="center" vertical="center"/>
    </xf>
    <xf numFmtId="1" fontId="50" fillId="0" borderId="0" xfId="2" applyNumberFormat="1" applyFont="1" applyAlignment="1">
      <alignment horizontal="center" vertical="center"/>
    </xf>
    <xf numFmtId="2" fontId="50" fillId="0" borderId="0" xfId="2" applyNumberFormat="1" applyFont="1" applyAlignment="1">
      <alignment horizontal="center" vertical="center"/>
    </xf>
    <xf numFmtId="0" fontId="52" fillId="67" borderId="38" xfId="2" applyFont="1" applyFill="1" applyBorder="1" applyAlignment="1">
      <alignment horizontal="left" vertical="center" wrapText="1" indent="1"/>
    </xf>
    <xf numFmtId="0" fontId="53" fillId="68" borderId="39" xfId="2" applyFont="1" applyFill="1" applyBorder="1" applyAlignment="1" applyProtection="1">
      <alignment horizontal="center" vertical="center"/>
      <protection locked="0"/>
    </xf>
    <xf numFmtId="0" fontId="49" fillId="68" borderId="39" xfId="2" applyFont="1" applyFill="1" applyBorder="1" applyAlignment="1" applyProtection="1">
      <alignment horizontal="center" vertical="center"/>
      <protection locked="0"/>
    </xf>
    <xf numFmtId="0" fontId="49" fillId="68" borderId="40" xfId="2" applyFont="1" applyFill="1" applyBorder="1" applyAlignment="1" applyProtection="1">
      <alignment horizontal="center" vertical="center"/>
      <protection locked="0"/>
    </xf>
    <xf numFmtId="0" fontId="54" fillId="0" borderId="0" xfId="2" applyFont="1" applyAlignment="1">
      <alignment horizontal="left" vertical="center"/>
    </xf>
    <xf numFmtId="1" fontId="52" fillId="0" borderId="41" xfId="2" applyNumberFormat="1" applyFont="1" applyBorder="1" applyAlignment="1">
      <alignment horizontal="center" vertical="center"/>
    </xf>
    <xf numFmtId="1" fontId="55" fillId="0" borderId="0" xfId="2" applyNumberFormat="1" applyFont="1" applyAlignment="1">
      <alignment horizontal="center" vertical="center"/>
    </xf>
    <xf numFmtId="1" fontId="42" fillId="0" borderId="0" xfId="2" applyNumberFormat="1" applyFont="1"/>
    <xf numFmtId="1" fontId="30" fillId="0" borderId="0" xfId="2" applyNumberFormat="1"/>
    <xf numFmtId="0" fontId="52" fillId="69" borderId="38" xfId="2" applyFont="1" applyFill="1" applyBorder="1" applyAlignment="1">
      <alignment horizontal="left" vertical="center" wrapText="1" indent="1"/>
    </xf>
    <xf numFmtId="0" fontId="53" fillId="69" borderId="34" xfId="2" applyFont="1" applyFill="1" applyBorder="1" applyAlignment="1" applyProtection="1">
      <alignment horizontal="center" vertical="center"/>
      <protection locked="0"/>
    </xf>
    <xf numFmtId="0" fontId="49" fillId="69" borderId="39" xfId="2" applyFont="1" applyFill="1" applyBorder="1" applyAlignment="1" applyProtection="1">
      <alignment horizontal="center" vertical="center"/>
      <protection locked="0"/>
    </xf>
    <xf numFmtId="0" fontId="49" fillId="69" borderId="40" xfId="2" applyFont="1" applyFill="1" applyBorder="1" applyAlignment="1" applyProtection="1">
      <alignment horizontal="center" vertical="center"/>
      <protection locked="0"/>
    </xf>
    <xf numFmtId="0" fontId="52" fillId="70" borderId="38" xfId="2" applyFont="1" applyFill="1" applyBorder="1" applyAlignment="1">
      <alignment horizontal="left" vertical="center" wrapText="1" indent="1"/>
    </xf>
    <xf numFmtId="0" fontId="53" fillId="70" borderId="39" xfId="2" applyFont="1" applyFill="1" applyBorder="1" applyAlignment="1" applyProtection="1">
      <alignment horizontal="center" vertical="center"/>
      <protection locked="0"/>
    </xf>
    <xf numFmtId="0" fontId="49" fillId="70" borderId="39" xfId="2" applyFont="1" applyFill="1" applyBorder="1" applyAlignment="1" applyProtection="1">
      <alignment horizontal="center" vertical="center"/>
      <protection locked="0"/>
    </xf>
    <xf numFmtId="0" fontId="49" fillId="70" borderId="40" xfId="2" applyFont="1" applyFill="1" applyBorder="1" applyAlignment="1" applyProtection="1">
      <alignment horizontal="center" vertical="center"/>
      <protection locked="0"/>
    </xf>
    <xf numFmtId="0" fontId="52" fillId="0" borderId="38" xfId="2" applyFont="1" applyBorder="1" applyAlignment="1">
      <alignment horizontal="left" vertical="center" wrapText="1" indent="1"/>
    </xf>
    <xf numFmtId="0" fontId="53" fillId="71" borderId="39" xfId="2" applyFont="1" applyFill="1" applyBorder="1" applyAlignment="1" applyProtection="1">
      <alignment horizontal="center" vertical="center"/>
      <protection locked="0"/>
    </xf>
    <xf numFmtId="0" fontId="49" fillId="71" borderId="39" xfId="2" applyFont="1" applyFill="1" applyBorder="1" applyAlignment="1" applyProtection="1">
      <alignment horizontal="center" vertical="center"/>
      <protection locked="0"/>
    </xf>
    <xf numFmtId="0" fontId="49" fillId="71" borderId="40" xfId="2" applyFont="1" applyFill="1" applyBorder="1" applyAlignment="1" applyProtection="1">
      <alignment horizontal="center" vertical="center"/>
      <protection locked="0"/>
    </xf>
    <xf numFmtId="9" fontId="49" fillId="19" borderId="41" xfId="2" applyNumberFormat="1" applyFont="1" applyFill="1" applyBorder="1" applyAlignment="1">
      <alignment horizontal="center" vertical="center"/>
    </xf>
    <xf numFmtId="2" fontId="49" fillId="19" borderId="41" xfId="2" applyNumberFormat="1" applyFont="1" applyFill="1" applyBorder="1" applyAlignment="1">
      <alignment horizontal="center" vertical="center"/>
    </xf>
    <xf numFmtId="0" fontId="52" fillId="67" borderId="47" xfId="2" applyFont="1" applyFill="1" applyBorder="1" applyAlignment="1">
      <alignment horizontal="left" vertical="center" wrapText="1" indent="1"/>
    </xf>
    <xf numFmtId="0" fontId="53" fillId="67" borderId="39" xfId="2" applyFont="1" applyFill="1" applyBorder="1" applyAlignment="1" applyProtection="1">
      <alignment horizontal="center" vertical="center" wrapText="1"/>
      <protection locked="0"/>
    </xf>
    <xf numFmtId="0" fontId="49" fillId="67" borderId="39" xfId="2" applyFont="1" applyFill="1" applyBorder="1" applyAlignment="1" applyProtection="1">
      <alignment horizontal="center" vertical="center" wrapText="1"/>
      <protection locked="0"/>
    </xf>
    <xf numFmtId="0" fontId="49" fillId="67" borderId="48" xfId="2" applyFont="1" applyFill="1" applyBorder="1" applyAlignment="1" applyProtection="1">
      <alignment horizontal="center" vertical="center" wrapText="1"/>
      <protection locked="0"/>
    </xf>
    <xf numFmtId="0" fontId="49" fillId="67" borderId="49" xfId="2" applyFont="1" applyFill="1" applyBorder="1" applyAlignment="1" applyProtection="1">
      <alignment horizontal="center" vertical="center" wrapText="1"/>
      <protection locked="0"/>
    </xf>
    <xf numFmtId="0" fontId="52" fillId="0" borderId="47" xfId="2" applyFont="1" applyBorder="1" applyAlignment="1">
      <alignment horizontal="left" vertical="center" wrapText="1" indent="1"/>
    </xf>
    <xf numFmtId="0" fontId="53" fillId="0" borderId="39" xfId="2" applyFont="1" applyBorder="1" applyAlignment="1" applyProtection="1">
      <alignment horizontal="center" vertical="center" wrapText="1"/>
      <protection locked="0"/>
    </xf>
    <xf numFmtId="0" fontId="49" fillId="0" borderId="39" xfId="2" applyFont="1" applyBorder="1" applyAlignment="1" applyProtection="1">
      <alignment horizontal="center" vertical="center" wrapText="1"/>
      <protection locked="0"/>
    </xf>
    <xf numFmtId="0" fontId="49" fillId="0" borderId="48" xfId="2" applyFont="1" applyBorder="1" applyAlignment="1" applyProtection="1">
      <alignment horizontal="center" vertical="center" wrapText="1"/>
      <protection locked="0"/>
    </xf>
    <xf numFmtId="0" fontId="49" fillId="0" borderId="50" xfId="2" applyFont="1" applyBorder="1" applyAlignment="1" applyProtection="1">
      <alignment horizontal="center" vertical="center" wrapText="1"/>
      <protection locked="0"/>
    </xf>
    <xf numFmtId="0" fontId="53" fillId="67" borderId="39" xfId="2" applyFont="1" applyFill="1" applyBorder="1" applyAlignment="1" applyProtection="1">
      <alignment horizontal="center" vertical="center"/>
      <protection locked="0"/>
    </xf>
    <xf numFmtId="0" fontId="49" fillId="67" borderId="51" xfId="2" applyFont="1" applyFill="1" applyBorder="1" applyAlignment="1" applyProtection="1">
      <alignment horizontal="center" vertical="center" wrapText="1"/>
      <protection locked="0"/>
    </xf>
    <xf numFmtId="0" fontId="52" fillId="69" borderId="47" xfId="2" applyFont="1" applyFill="1" applyBorder="1" applyAlignment="1">
      <alignment horizontal="left" vertical="center" wrapText="1" indent="1"/>
    </xf>
    <xf numFmtId="0" fontId="53" fillId="69" borderId="39" xfId="2" applyFont="1" applyFill="1" applyBorder="1" applyAlignment="1" applyProtection="1">
      <alignment horizontal="center" vertical="center"/>
      <protection locked="0"/>
    </xf>
    <xf numFmtId="0" fontId="49" fillId="69" borderId="39" xfId="2" applyFont="1" applyFill="1" applyBorder="1" applyAlignment="1" applyProtection="1">
      <alignment horizontal="center" vertical="center" wrapText="1"/>
      <protection locked="0"/>
    </xf>
    <xf numFmtId="0" fontId="49" fillId="69" borderId="51" xfId="2" applyFont="1" applyFill="1" applyBorder="1" applyAlignment="1" applyProtection="1">
      <alignment horizontal="center" vertical="center" wrapText="1"/>
      <protection locked="0"/>
    </xf>
    <xf numFmtId="0" fontId="52" fillId="68" borderId="47" xfId="2" applyFont="1" applyFill="1" applyBorder="1" applyAlignment="1">
      <alignment horizontal="left" vertical="center" wrapText="1" indent="1"/>
    </xf>
    <xf numFmtId="0" fontId="53" fillId="67" borderId="52" xfId="2" applyFont="1" applyFill="1" applyBorder="1" applyAlignment="1" applyProtection="1">
      <alignment horizontal="center" vertical="center"/>
      <protection locked="0"/>
    </xf>
    <xf numFmtId="0" fontId="49" fillId="67" borderId="52" xfId="2" applyFont="1" applyFill="1" applyBorder="1" applyAlignment="1" applyProtection="1">
      <alignment horizontal="center" vertical="center" wrapText="1"/>
      <protection locked="0"/>
    </xf>
    <xf numFmtId="0" fontId="52" fillId="72" borderId="47" xfId="2" applyFont="1" applyFill="1" applyBorder="1" applyAlignment="1">
      <alignment horizontal="left" vertical="center" wrapText="1" indent="1"/>
    </xf>
    <xf numFmtId="0" fontId="53" fillId="69" borderId="52" xfId="2" applyFont="1" applyFill="1" applyBorder="1" applyAlignment="1" applyProtection="1">
      <alignment horizontal="center" vertical="center"/>
      <protection locked="0"/>
    </xf>
    <xf numFmtId="0" fontId="49" fillId="69" borderId="52" xfId="2" applyFont="1" applyFill="1" applyBorder="1" applyAlignment="1" applyProtection="1">
      <alignment horizontal="center" vertical="center" wrapText="1"/>
      <protection locked="0"/>
    </xf>
    <xf numFmtId="0" fontId="53" fillId="72" borderId="52" xfId="2" applyFont="1" applyFill="1" applyBorder="1" applyAlignment="1" applyProtection="1">
      <alignment horizontal="center" vertical="center"/>
      <protection locked="0"/>
    </xf>
    <xf numFmtId="0" fontId="49" fillId="72" borderId="52" xfId="2" applyFont="1" applyFill="1" applyBorder="1" applyAlignment="1" applyProtection="1">
      <alignment horizontal="center" vertical="center" wrapText="1"/>
      <protection locked="0"/>
    </xf>
    <xf numFmtId="0" fontId="49" fillId="72" borderId="51" xfId="2" applyFont="1" applyFill="1" applyBorder="1" applyAlignment="1" applyProtection="1">
      <alignment horizontal="center" vertical="center" wrapText="1"/>
      <protection locked="0"/>
    </xf>
    <xf numFmtId="0" fontId="53" fillId="72" borderId="39" xfId="2" applyFont="1" applyFill="1" applyBorder="1" applyAlignment="1" applyProtection="1">
      <alignment horizontal="center" vertical="center"/>
      <protection locked="0"/>
    </xf>
    <xf numFmtId="0" fontId="49" fillId="72" borderId="39" xfId="2" applyFont="1" applyFill="1" applyBorder="1" applyAlignment="1" applyProtection="1">
      <alignment horizontal="center" vertical="center"/>
      <protection locked="0"/>
    </xf>
    <xf numFmtId="0" fontId="49" fillId="72" borderId="40" xfId="2" applyFont="1" applyFill="1" applyBorder="1" applyAlignment="1" applyProtection="1">
      <alignment horizontal="center" vertical="center"/>
      <protection locked="0"/>
    </xf>
    <xf numFmtId="0" fontId="53" fillId="0" borderId="39" xfId="2" applyFont="1" applyBorder="1" applyAlignment="1" applyProtection="1">
      <alignment horizontal="center" vertical="center"/>
      <protection locked="0"/>
    </xf>
    <xf numFmtId="0" fontId="49" fillId="0" borderId="49" xfId="2" applyFont="1" applyBorder="1" applyAlignment="1" applyProtection="1">
      <alignment horizontal="center" vertical="center" wrapText="1"/>
      <protection locked="0"/>
    </xf>
    <xf numFmtId="0" fontId="49" fillId="69" borderId="49" xfId="2" applyFont="1" applyFill="1" applyBorder="1" applyAlignment="1" applyProtection="1">
      <alignment horizontal="center" vertical="center" wrapText="1"/>
      <protection locked="0"/>
    </xf>
    <xf numFmtId="0" fontId="49" fillId="69" borderId="49" xfId="2" applyFont="1" applyFill="1" applyBorder="1" applyAlignment="1" applyProtection="1">
      <alignment horizontal="center" vertical="center"/>
      <protection locked="0"/>
    </xf>
    <xf numFmtId="0" fontId="30" fillId="0" borderId="0" xfId="2" applyAlignment="1">
      <alignment horizontal="right" vertical="center"/>
    </xf>
    <xf numFmtId="0" fontId="52" fillId="0" borderId="0" xfId="2" applyFont="1" applyAlignment="1">
      <alignment horizontal="center" vertical="center"/>
    </xf>
    <xf numFmtId="9" fontId="49" fillId="0" borderId="0" xfId="2" applyNumberFormat="1" applyFont="1" applyAlignment="1">
      <alignment horizontal="center" vertical="center"/>
    </xf>
    <xf numFmtId="9" fontId="50" fillId="0" borderId="0" xfId="2" applyNumberFormat="1" applyFont="1" applyAlignment="1">
      <alignment horizontal="center" vertical="center"/>
    </xf>
    <xf numFmtId="9" fontId="30" fillId="0" borderId="0" xfId="2" applyNumberFormat="1" applyAlignment="1">
      <alignment vertical="center" wrapText="1"/>
    </xf>
    <xf numFmtId="0" fontId="57" fillId="0" borderId="0" xfId="2" applyFont="1" applyAlignment="1">
      <alignment horizontal="right" vertical="center"/>
    </xf>
    <xf numFmtId="0" fontId="57" fillId="0" borderId="0" xfId="2" applyFont="1" applyAlignment="1">
      <alignment horizontal="center" vertical="center"/>
    </xf>
    <xf numFmtId="0" fontId="59" fillId="0" borderId="0" xfId="2" applyFont="1" applyAlignment="1">
      <alignment horizontal="left" vertical="center"/>
    </xf>
    <xf numFmtId="0" fontId="59" fillId="0" borderId="0" xfId="2" applyFont="1" applyAlignment="1">
      <alignment vertical="center"/>
    </xf>
    <xf numFmtId="0" fontId="60" fillId="0" borderId="0" xfId="2" applyFont="1" applyAlignment="1">
      <alignment horizontal="right" vertical="center"/>
    </xf>
    <xf numFmtId="0" fontId="54" fillId="0" borderId="0" xfId="2" applyFont="1" applyAlignment="1">
      <alignment horizontal="right" vertical="center"/>
    </xf>
    <xf numFmtId="0" fontId="61" fillId="0" borderId="0" xfId="2" applyFont="1" applyAlignment="1">
      <alignment horizontal="center" vertical="center"/>
    </xf>
    <xf numFmtId="0" fontId="54" fillId="0" borderId="0" xfId="2" applyFont="1" applyAlignment="1">
      <alignment horizontal="center" vertical="center"/>
    </xf>
    <xf numFmtId="0" fontId="63" fillId="0" borderId="0" xfId="2" applyFont="1" applyAlignment="1">
      <alignment vertical="top" wrapText="1"/>
    </xf>
    <xf numFmtId="0" fontId="63" fillId="0" borderId="0" xfId="2" applyFont="1" applyAlignment="1">
      <alignment horizontal="center" vertical="top" wrapText="1"/>
    </xf>
    <xf numFmtId="0" fontId="49" fillId="0" borderId="62" xfId="2" applyFont="1" applyBorder="1" applyAlignment="1">
      <alignment horizontal="center" vertical="center"/>
    </xf>
    <xf numFmtId="0" fontId="51" fillId="0" borderId="0" xfId="2" applyFont="1" applyAlignment="1">
      <alignment horizontal="center" vertical="center"/>
    </xf>
    <xf numFmtId="0" fontId="49" fillId="0" borderId="35" xfId="2" applyFont="1" applyBorder="1" applyAlignment="1">
      <alignment horizontal="center" vertical="center"/>
    </xf>
    <xf numFmtId="0" fontId="30" fillId="0" borderId="49" xfId="2" applyBorder="1" applyAlignment="1" applyProtection="1">
      <alignment horizontal="center" vertical="center"/>
      <protection locked="0"/>
    </xf>
    <xf numFmtId="14" fontId="45" fillId="0" borderId="35" xfId="2" applyNumberFormat="1" applyFont="1" applyBorder="1" applyAlignment="1">
      <alignment horizontal="center" vertical="center"/>
    </xf>
    <xf numFmtId="0" fontId="30" fillId="0" borderId="66" xfId="2" applyBorder="1" applyAlignment="1" applyProtection="1">
      <alignment horizontal="center" vertical="center"/>
      <protection locked="0"/>
    </xf>
    <xf numFmtId="0" fontId="64" fillId="0" borderId="0" xfId="2" applyFont="1" applyAlignment="1">
      <alignment horizontal="center" vertical="center"/>
    </xf>
    <xf numFmtId="0" fontId="65" fillId="0" borderId="0" xfId="2" applyFont="1"/>
    <xf numFmtId="0" fontId="49" fillId="0" borderId="0" xfId="3" applyFont="1" applyAlignment="1">
      <alignment vertical="center"/>
    </xf>
    <xf numFmtId="0" fontId="49" fillId="0" borderId="0" xfId="3" applyFont="1" applyAlignment="1">
      <alignment vertical="center" wrapText="1"/>
    </xf>
    <xf numFmtId="0" fontId="49" fillId="0" borderId="0" xfId="3" applyFont="1" applyAlignment="1">
      <alignment horizontal="right" vertical="center"/>
    </xf>
    <xf numFmtId="0" fontId="49" fillId="0" borderId="0" xfId="3" applyFont="1" applyAlignment="1">
      <alignment horizontal="left" vertical="center"/>
    </xf>
    <xf numFmtId="0" fontId="54" fillId="0" borderId="0" xfId="3" applyFont="1" applyAlignment="1">
      <alignment horizontal="left" vertical="center"/>
    </xf>
    <xf numFmtId="0" fontId="49" fillId="0" borderId="0" xfId="3" applyFont="1" applyAlignment="1">
      <alignment horizontal="center" vertical="center"/>
    </xf>
    <xf numFmtId="0" fontId="54" fillId="0" borderId="0" xfId="3" applyFont="1" applyAlignment="1">
      <alignment vertical="center"/>
    </xf>
    <xf numFmtId="9" fontId="67" fillId="0" borderId="0" xfId="3" applyNumberFormat="1" applyFont="1" applyAlignment="1">
      <alignment horizontal="center" vertical="center"/>
    </xf>
    <xf numFmtId="0" fontId="50" fillId="0" borderId="0" xfId="3" applyFont="1" applyAlignment="1">
      <alignment vertical="center"/>
    </xf>
    <xf numFmtId="10" fontId="50" fillId="0" borderId="0" xfId="3" applyNumberFormat="1" applyFont="1" applyAlignment="1">
      <alignment vertical="center"/>
    </xf>
    <xf numFmtId="0" fontId="30" fillId="0" borderId="0" xfId="3" applyFont="1" applyAlignment="1">
      <alignment vertical="center"/>
    </xf>
    <xf numFmtId="0" fontId="48" fillId="0" borderId="0" xfId="3" applyFont="1" applyAlignment="1">
      <alignment horizontal="right" vertical="center"/>
    </xf>
    <xf numFmtId="0" fontId="59" fillId="0" borderId="0" xfId="3" applyFont="1" applyAlignment="1">
      <alignment vertical="center"/>
    </xf>
    <xf numFmtId="0" fontId="48" fillId="19" borderId="0" xfId="3" applyFont="1" applyFill="1" applyAlignment="1">
      <alignment horizontal="left" vertical="center"/>
    </xf>
    <xf numFmtId="0" fontId="70" fillId="19" borderId="0" xfId="3" applyFont="1" applyFill="1" applyAlignment="1">
      <alignment vertical="center"/>
    </xf>
    <xf numFmtId="2" fontId="43" fillId="19" borderId="0" xfId="3" applyNumberFormat="1" applyFont="1" applyFill="1" applyAlignment="1">
      <alignment horizontal="center" vertical="center"/>
    </xf>
    <xf numFmtId="0" fontId="42" fillId="0" borderId="0" xfId="3" applyFont="1" applyAlignment="1">
      <alignment vertical="center"/>
    </xf>
    <xf numFmtId="10" fontId="42" fillId="0" borderId="0" xfId="3" applyNumberFormat="1" applyFont="1" applyAlignment="1">
      <alignment vertical="center"/>
    </xf>
    <xf numFmtId="0" fontId="53" fillId="0" borderId="0" xfId="3" applyFont="1" applyAlignment="1">
      <alignment horizontal="right" vertical="center"/>
    </xf>
    <xf numFmtId="0" fontId="71" fillId="0" borderId="0" xfId="3" applyFont="1" applyAlignment="1">
      <alignment horizontal="center" vertical="center"/>
    </xf>
    <xf numFmtId="0" fontId="51" fillId="0" borderId="42" xfId="3" applyFont="1" applyBorder="1" applyAlignment="1">
      <alignment horizontal="center" vertical="center"/>
    </xf>
    <xf numFmtId="12" fontId="51" fillId="0" borderId="42" xfId="3" applyNumberFormat="1" applyFont="1" applyBorder="1" applyAlignment="1">
      <alignment horizontal="center" vertical="center"/>
    </xf>
    <xf numFmtId="9" fontId="45" fillId="0" borderId="0" xfId="3" applyNumberFormat="1" applyFont="1" applyAlignment="1">
      <alignment horizontal="left" vertical="center"/>
    </xf>
    <xf numFmtId="0" fontId="70" fillId="0" borderId="0" xfId="3" applyFont="1" applyAlignment="1">
      <alignment vertical="center"/>
    </xf>
    <xf numFmtId="2" fontId="43" fillId="0" borderId="0" xfId="3" applyNumberFormat="1" applyFont="1" applyAlignment="1">
      <alignment horizontal="center" vertical="center"/>
    </xf>
    <xf numFmtId="9" fontId="67" fillId="19" borderId="41" xfId="3" applyNumberFormat="1" applyFont="1" applyFill="1" applyBorder="1" applyAlignment="1">
      <alignment horizontal="center" vertical="center"/>
    </xf>
    <xf numFmtId="2" fontId="72" fillId="19" borderId="41" xfId="3" applyNumberFormat="1" applyFont="1" applyFill="1" applyBorder="1" applyAlignment="1">
      <alignment horizontal="center" vertical="center"/>
    </xf>
    <xf numFmtId="0" fontId="43" fillId="0" borderId="41" xfId="3" applyFont="1" applyBorder="1" applyAlignment="1">
      <alignment vertical="center" wrapText="1"/>
    </xf>
    <xf numFmtId="0" fontId="43" fillId="0" borderId="71" xfId="3" applyFont="1" applyBorder="1" applyAlignment="1" applyProtection="1">
      <alignment horizontal="center" vertical="center"/>
      <protection locked="0"/>
    </xf>
    <xf numFmtId="0" fontId="43" fillId="0" borderId="72" xfId="3" applyFont="1" applyBorder="1" applyAlignment="1" applyProtection="1">
      <alignment horizontal="center" vertical="center"/>
      <protection locked="0"/>
    </xf>
    <xf numFmtId="1" fontId="56" fillId="0" borderId="41" xfId="3" applyNumberFormat="1" applyFont="1" applyBorder="1" applyAlignment="1">
      <alignment horizontal="center" vertical="center"/>
    </xf>
    <xf numFmtId="2" fontId="43" fillId="0" borderId="41" xfId="3" applyNumberFormat="1" applyFont="1" applyBorder="1" applyAlignment="1">
      <alignment horizontal="center" vertical="center"/>
    </xf>
    <xf numFmtId="0" fontId="43" fillId="75" borderId="41" xfId="3" applyFont="1" applyFill="1" applyBorder="1" applyAlignment="1">
      <alignment vertical="center" wrapText="1"/>
    </xf>
    <xf numFmtId="0" fontId="43" fillId="75" borderId="41" xfId="3" applyFont="1" applyFill="1" applyBorder="1" applyAlignment="1" applyProtection="1">
      <alignment horizontal="center" vertical="center"/>
      <protection locked="0"/>
    </xf>
    <xf numFmtId="0" fontId="43" fillId="75" borderId="73" xfId="3" applyFont="1" applyFill="1" applyBorder="1" applyAlignment="1" applyProtection="1">
      <alignment horizontal="center" vertical="center"/>
      <protection locked="0"/>
    </xf>
    <xf numFmtId="0" fontId="72" fillId="0" borderId="74" xfId="3" applyFont="1" applyBorder="1" applyAlignment="1">
      <alignment horizontal="center" vertical="center" wrapText="1"/>
    </xf>
    <xf numFmtId="0" fontId="43" fillId="0" borderId="42" xfId="3" applyFont="1" applyBorder="1" applyAlignment="1">
      <alignment horizontal="left" vertical="center" wrapText="1"/>
    </xf>
    <xf numFmtId="0" fontId="43" fillId="15" borderId="42" xfId="3" applyFont="1" applyFill="1" applyBorder="1" applyAlignment="1">
      <alignment vertical="center" wrapText="1"/>
    </xf>
    <xf numFmtId="0" fontId="30" fillId="15" borderId="42" xfId="3" applyFont="1" applyFill="1" applyBorder="1" applyAlignment="1" applyProtection="1">
      <alignment horizontal="center" vertical="center"/>
      <protection locked="0"/>
    </xf>
    <xf numFmtId="0" fontId="30" fillId="15" borderId="75" xfId="3" applyFont="1" applyFill="1" applyBorder="1" applyAlignment="1" applyProtection="1">
      <alignment horizontal="center" vertical="center"/>
      <protection locked="0"/>
    </xf>
    <xf numFmtId="0" fontId="43" fillId="75" borderId="41" xfId="3" applyFont="1" applyFill="1" applyBorder="1" applyAlignment="1" applyProtection="1">
      <alignment horizontal="center" vertical="center" wrapText="1"/>
      <protection locked="0"/>
    </xf>
    <xf numFmtId="0" fontId="43" fillId="75" borderId="76" xfId="3" applyFont="1" applyFill="1" applyBorder="1" applyAlignment="1" applyProtection="1">
      <alignment horizontal="center" vertical="center" wrapText="1"/>
      <protection locked="0"/>
    </xf>
    <xf numFmtId="0" fontId="43" fillId="75" borderId="77" xfId="3" applyFont="1" applyFill="1" applyBorder="1" applyAlignment="1" applyProtection="1">
      <alignment horizontal="center" vertical="center" wrapText="1"/>
      <protection locked="0"/>
    </xf>
    <xf numFmtId="0" fontId="43" fillId="15" borderId="41" xfId="3" applyFont="1" applyFill="1" applyBorder="1" applyAlignment="1">
      <alignment vertical="center" wrapText="1"/>
    </xf>
    <xf numFmtId="0" fontId="43" fillId="15" borderId="41" xfId="3" applyFont="1" applyFill="1" applyBorder="1" applyAlignment="1" applyProtection="1">
      <alignment horizontal="center" vertical="center" wrapText="1"/>
      <protection locked="0"/>
    </xf>
    <xf numFmtId="0" fontId="43" fillId="15" borderId="76" xfId="3" applyFont="1" applyFill="1" applyBorder="1" applyAlignment="1" applyProtection="1">
      <alignment horizontal="center" vertical="center" wrapText="1"/>
      <protection locked="0"/>
    </xf>
    <xf numFmtId="0" fontId="43" fillId="15" borderId="78" xfId="3" applyFont="1" applyFill="1" applyBorder="1" applyAlignment="1" applyProtection="1">
      <alignment horizontal="center" vertical="center" wrapText="1"/>
      <protection locked="0"/>
    </xf>
    <xf numFmtId="0" fontId="43" fillId="76" borderId="41" xfId="3" applyFont="1" applyFill="1" applyBorder="1" applyAlignment="1">
      <alignment vertical="center" wrapText="1"/>
    </xf>
    <xf numFmtId="0" fontId="43" fillId="76" borderId="41" xfId="3" applyFont="1" applyFill="1" applyBorder="1" applyAlignment="1" applyProtection="1">
      <alignment horizontal="center" vertical="center" wrapText="1"/>
      <protection locked="0"/>
    </xf>
    <xf numFmtId="0" fontId="43" fillId="76" borderId="76" xfId="3" applyFont="1" applyFill="1" applyBorder="1" applyAlignment="1" applyProtection="1">
      <alignment horizontal="center" vertical="center" wrapText="1"/>
      <protection locked="0"/>
    </xf>
    <xf numFmtId="0" fontId="43" fillId="76" borderId="78" xfId="3" applyFont="1" applyFill="1" applyBorder="1" applyAlignment="1" applyProtection="1">
      <alignment horizontal="center" vertical="center" wrapText="1"/>
      <protection locked="0"/>
    </xf>
    <xf numFmtId="0" fontId="43" fillId="0" borderId="41" xfId="3" applyFont="1" applyBorder="1" applyAlignment="1" applyProtection="1">
      <alignment horizontal="center" vertical="center" wrapText="1"/>
      <protection locked="0"/>
    </xf>
    <xf numFmtId="0" fontId="43" fillId="0" borderId="72" xfId="3" applyFont="1" applyBorder="1" applyAlignment="1" applyProtection="1">
      <alignment horizontal="center" vertical="center" wrapText="1"/>
      <protection locked="0"/>
    </xf>
    <xf numFmtId="0" fontId="43" fillId="75" borderId="80" xfId="3" applyFont="1" applyFill="1" applyBorder="1" applyAlignment="1">
      <alignment vertical="center" wrapText="1"/>
    </xf>
    <xf numFmtId="0" fontId="43" fillId="75" borderId="80" xfId="3" applyFont="1" applyFill="1" applyBorder="1" applyAlignment="1" applyProtection="1">
      <alignment horizontal="center" vertical="center" wrapText="1"/>
      <protection locked="0"/>
    </xf>
    <xf numFmtId="0" fontId="43" fillId="75" borderId="82" xfId="3" applyFont="1" applyFill="1" applyBorder="1" applyAlignment="1" applyProtection="1">
      <alignment horizontal="center" vertical="center" wrapText="1"/>
      <protection locked="0"/>
    </xf>
    <xf numFmtId="0" fontId="72" fillId="0" borderId="70" xfId="3" applyFont="1" applyBorder="1" applyAlignment="1">
      <alignment horizontal="center" vertical="center" wrapText="1"/>
    </xf>
    <xf numFmtId="0" fontId="43" fillId="0" borderId="41" xfId="3" applyFont="1" applyBorder="1" applyAlignment="1">
      <alignment horizontal="left" vertical="center" wrapText="1"/>
    </xf>
    <xf numFmtId="0" fontId="43" fillId="0" borderId="77" xfId="3" applyFont="1" applyBorder="1" applyAlignment="1" applyProtection="1">
      <alignment horizontal="center" vertical="center" wrapText="1"/>
      <protection locked="0"/>
    </xf>
    <xf numFmtId="0" fontId="43" fillId="15" borderId="41" xfId="3" applyFont="1" applyFill="1" applyBorder="1" applyAlignment="1" applyProtection="1">
      <alignment horizontal="center" vertical="center"/>
      <protection locked="0"/>
    </xf>
    <xf numFmtId="0" fontId="43" fillId="15" borderId="77" xfId="3" applyFont="1" applyFill="1" applyBorder="1" applyAlignment="1" applyProtection="1">
      <alignment horizontal="center" vertical="center"/>
      <protection locked="0"/>
    </xf>
    <xf numFmtId="0" fontId="43" fillId="76" borderId="80" xfId="3" applyFont="1" applyFill="1" applyBorder="1" applyAlignment="1">
      <alignment vertical="center" wrapText="1"/>
    </xf>
    <xf numFmtId="0" fontId="43" fillId="76" borderId="80" xfId="3" applyFont="1" applyFill="1" applyBorder="1" applyAlignment="1" applyProtection="1">
      <alignment horizontal="center" vertical="center"/>
      <protection locked="0"/>
    </xf>
    <xf numFmtId="0" fontId="43" fillId="76" borderId="86" xfId="3" applyFont="1" applyFill="1" applyBorder="1" applyAlignment="1" applyProtection="1">
      <alignment horizontal="center" vertical="center"/>
      <protection locked="0"/>
    </xf>
    <xf numFmtId="0" fontId="30" fillId="0" borderId="0" xfId="3" applyFont="1" applyAlignment="1">
      <alignment vertical="center" wrapText="1"/>
    </xf>
    <xf numFmtId="0" fontId="74" fillId="0" borderId="0" xfId="3" applyFont="1" applyAlignment="1">
      <alignment horizontal="right" vertical="center"/>
    </xf>
    <xf numFmtId="0" fontId="52" fillId="0" borderId="0" xfId="3" applyFont="1" applyAlignment="1">
      <alignment horizontal="center" vertical="center"/>
    </xf>
    <xf numFmtId="9" fontId="76" fillId="0" borderId="0" xfId="3" applyNumberFormat="1" applyFont="1" applyAlignment="1">
      <alignment horizontal="center" vertical="center"/>
    </xf>
    <xf numFmtId="0" fontId="30" fillId="0" borderId="0" xfId="3" applyFont="1" applyAlignment="1">
      <alignment horizontal="right" vertical="center"/>
    </xf>
    <xf numFmtId="0" fontId="59" fillId="0" borderId="0" xfId="3" applyFont="1" applyAlignment="1">
      <alignment horizontal="left" vertical="center"/>
    </xf>
    <xf numFmtId="9" fontId="56" fillId="0" borderId="0" xfId="3" applyNumberFormat="1" applyFont="1" applyAlignment="1">
      <alignment horizontal="center" vertical="center"/>
    </xf>
    <xf numFmtId="0" fontId="81" fillId="0" borderId="0" xfId="3" applyFont="1" applyAlignment="1">
      <alignment vertical="center"/>
    </xf>
    <xf numFmtId="0" fontId="59" fillId="0" borderId="0" xfId="3" applyFont="1" applyAlignment="1">
      <alignment horizontal="center" vertical="center"/>
    </xf>
    <xf numFmtId="0" fontId="82" fillId="0" borderId="0" xfId="3" applyFont="1" applyAlignment="1">
      <alignment vertical="top" wrapText="1"/>
    </xf>
    <xf numFmtId="0" fontId="43" fillId="0" borderId="0" xfId="3" applyFont="1" applyAlignment="1">
      <alignment vertical="center"/>
    </xf>
    <xf numFmtId="0" fontId="66" fillId="0" borderId="0" xfId="3"/>
    <xf numFmtId="0" fontId="65" fillId="0" borderId="0" xfId="3" applyFont="1"/>
    <xf numFmtId="0" fontId="30" fillId="0" borderId="0" xfId="3" applyFont="1" applyAlignment="1">
      <alignment horizontal="center" vertical="center"/>
    </xf>
    <xf numFmtId="0" fontId="83" fillId="0" borderId="0" xfId="3" applyFont="1"/>
    <xf numFmtId="0" fontId="83" fillId="0" borderId="0" xfId="3" applyFont="1" applyAlignment="1">
      <alignment vertical="center"/>
    </xf>
    <xf numFmtId="0" fontId="84" fillId="0" borderId="13" xfId="4" applyFont="1" applyBorder="1" applyAlignment="1">
      <alignment vertical="center"/>
    </xf>
    <xf numFmtId="0" fontId="84" fillId="78" borderId="13" xfId="4" applyFont="1" applyFill="1" applyBorder="1" applyAlignment="1">
      <alignment horizontal="center" vertical="center" textRotation="90"/>
    </xf>
    <xf numFmtId="0" fontId="84" fillId="0" borderId="13" xfId="4" applyFont="1" applyBorder="1" applyAlignment="1">
      <alignment horizontal="center" vertical="center" textRotation="90"/>
    </xf>
    <xf numFmtId="0" fontId="84" fillId="79" borderId="13" xfId="4" applyFont="1" applyFill="1" applyBorder="1" applyAlignment="1">
      <alignment horizontal="center" vertical="center" textRotation="90"/>
    </xf>
    <xf numFmtId="0" fontId="85" fillId="0" borderId="0" xfId="4" applyFont="1"/>
    <xf numFmtId="0" fontId="15" fillId="0" borderId="0" xfId="4"/>
    <xf numFmtId="0" fontId="87" fillId="80" borderId="3" xfId="4" applyFont="1" applyFill="1" applyBorder="1" applyAlignment="1">
      <alignment horizontal="center" vertical="center" wrapText="1"/>
    </xf>
    <xf numFmtId="0" fontId="88" fillId="80" borderId="1" xfId="4" applyFont="1" applyFill="1" applyBorder="1" applyAlignment="1">
      <alignment vertical="center" wrapText="1"/>
    </xf>
    <xf numFmtId="0" fontId="88" fillId="80" borderId="4" xfId="4" applyFont="1" applyFill="1" applyBorder="1" applyAlignment="1">
      <alignment vertical="center" wrapText="1"/>
    </xf>
    <xf numFmtId="49" fontId="87" fillId="78" borderId="4" xfId="4" applyNumberFormat="1" applyFont="1" applyFill="1" applyBorder="1" applyAlignment="1">
      <alignment horizontal="left" vertical="center" wrapText="1"/>
    </xf>
    <xf numFmtId="49" fontId="88" fillId="78" borderId="6" xfId="4" applyNumberFormat="1" applyFont="1" applyFill="1" applyBorder="1" applyAlignment="1">
      <alignment vertical="center" wrapText="1"/>
    </xf>
    <xf numFmtId="49" fontId="88" fillId="78" borderId="41" xfId="4" applyNumberFormat="1" applyFont="1" applyFill="1" applyBorder="1" applyAlignment="1">
      <alignment vertical="center" wrapText="1"/>
    </xf>
    <xf numFmtId="49" fontId="89" fillId="78" borderId="41" xfId="4" applyNumberFormat="1" applyFont="1" applyFill="1" applyBorder="1" applyAlignment="1">
      <alignment vertical="center" wrapText="1"/>
    </xf>
    <xf numFmtId="49" fontId="88" fillId="78" borderId="8" xfId="4" applyNumberFormat="1" applyFont="1" applyFill="1" applyBorder="1" applyAlignment="1">
      <alignment vertical="center" wrapText="1"/>
    </xf>
    <xf numFmtId="0" fontId="15" fillId="78" borderId="0" xfId="4" applyFill="1"/>
    <xf numFmtId="49" fontId="88" fillId="78" borderId="4" xfId="4" applyNumberFormat="1" applyFont="1" applyFill="1" applyBorder="1" applyAlignment="1">
      <alignment vertical="center" wrapText="1"/>
    </xf>
    <xf numFmtId="49" fontId="88" fillId="78" borderId="9" xfId="4" applyNumberFormat="1" applyFont="1" applyFill="1" applyBorder="1" applyAlignment="1">
      <alignment vertical="center" wrapText="1"/>
    </xf>
    <xf numFmtId="49" fontId="89" fillId="78" borderId="9" xfId="4" applyNumberFormat="1" applyFont="1" applyFill="1" applyBorder="1" applyAlignment="1">
      <alignment vertical="center" wrapText="1"/>
    </xf>
    <xf numFmtId="49" fontId="88" fillId="80" borderId="4" xfId="4" applyNumberFormat="1" applyFont="1" applyFill="1" applyBorder="1" applyAlignment="1">
      <alignment vertical="center" wrapText="1"/>
    </xf>
    <xf numFmtId="49" fontId="89" fillId="78" borderId="4" xfId="4" applyNumberFormat="1" applyFont="1" applyFill="1" applyBorder="1" applyAlignment="1">
      <alignment vertical="center" wrapText="1"/>
    </xf>
    <xf numFmtId="0" fontId="87" fillId="81" borderId="3" xfId="4" applyFont="1" applyFill="1" applyBorder="1" applyAlignment="1">
      <alignment horizontal="center" vertical="center" wrapText="1"/>
    </xf>
    <xf numFmtId="0" fontId="88" fillId="81" borderId="1" xfId="4" applyFont="1" applyFill="1" applyBorder="1" applyAlignment="1">
      <alignment vertical="center" wrapText="1"/>
    </xf>
    <xf numFmtId="49" fontId="88" fillId="81" borderId="1" xfId="4" applyNumberFormat="1" applyFont="1" applyFill="1" applyBorder="1" applyAlignment="1">
      <alignment vertical="center" wrapText="1"/>
    </xf>
    <xf numFmtId="49" fontId="87" fillId="78" borderId="6" xfId="4" applyNumberFormat="1" applyFont="1" applyFill="1" applyBorder="1" applyAlignment="1">
      <alignment horizontal="left" vertical="center" wrapText="1"/>
    </xf>
    <xf numFmtId="0" fontId="15" fillId="0" borderId="0" xfId="4" applyAlignment="1">
      <alignment horizontal="center"/>
    </xf>
    <xf numFmtId="49" fontId="87" fillId="78" borderId="1" xfId="4" applyNumberFormat="1" applyFont="1" applyFill="1" applyBorder="1" applyAlignment="1">
      <alignment horizontal="left" vertical="center" wrapText="1"/>
    </xf>
    <xf numFmtId="49" fontId="88" fillId="78" borderId="1" xfId="4" applyNumberFormat="1" applyFont="1" applyFill="1" applyBorder="1" applyAlignment="1">
      <alignment vertical="center" wrapText="1"/>
    </xf>
    <xf numFmtId="0" fontId="15" fillId="78" borderId="0" xfId="4" applyFill="1" applyAlignment="1">
      <alignment horizontal="center"/>
    </xf>
    <xf numFmtId="49" fontId="88" fillId="80" borderId="1" xfId="4" applyNumberFormat="1" applyFont="1" applyFill="1" applyBorder="1" applyAlignment="1">
      <alignment vertical="center" wrapText="1"/>
    </xf>
    <xf numFmtId="49" fontId="87" fillId="78" borderId="0" xfId="4" applyNumberFormat="1" applyFont="1" applyFill="1" applyAlignment="1">
      <alignment horizontal="left" vertical="center" wrapText="1"/>
    </xf>
    <xf numFmtId="49" fontId="88" fillId="78" borderId="71" xfId="4" applyNumberFormat="1" applyFont="1" applyFill="1" applyBorder="1" applyAlignment="1">
      <alignment vertical="center" wrapText="1"/>
    </xf>
    <xf numFmtId="49" fontId="88" fillId="78" borderId="42" xfId="4" applyNumberFormat="1" applyFont="1" applyFill="1" applyBorder="1" applyAlignment="1">
      <alignment vertical="center" wrapText="1"/>
    </xf>
    <xf numFmtId="49" fontId="89" fillId="78" borderId="42" xfId="4" applyNumberFormat="1" applyFont="1" applyFill="1" applyBorder="1" applyAlignment="1">
      <alignment vertical="center" wrapText="1"/>
    </xf>
    <xf numFmtId="0" fontId="87" fillId="80" borderId="41" xfId="4" applyFont="1" applyFill="1" applyBorder="1" applyAlignment="1">
      <alignment horizontal="center" vertical="center" wrapText="1"/>
    </xf>
    <xf numFmtId="0" fontId="88" fillId="80" borderId="41" xfId="4" applyFont="1" applyFill="1" applyBorder="1" applyAlignment="1">
      <alignment vertical="center" wrapText="1"/>
    </xf>
    <xf numFmtId="49" fontId="88" fillId="80" borderId="7" xfId="4" applyNumberFormat="1" applyFont="1" applyFill="1" applyBorder="1" applyAlignment="1">
      <alignment vertical="center" wrapText="1"/>
    </xf>
    <xf numFmtId="49" fontId="87" fillId="78" borderId="9" xfId="4" applyNumberFormat="1" applyFont="1" applyFill="1" applyBorder="1" applyAlignment="1">
      <alignment horizontal="left" vertical="center" wrapText="1"/>
    </xf>
    <xf numFmtId="49" fontId="88" fillId="78" borderId="5" xfId="4" applyNumberFormat="1" applyFont="1" applyFill="1" applyBorder="1" applyAlignment="1">
      <alignment vertical="center" wrapText="1"/>
    </xf>
    <xf numFmtId="49" fontId="89" fillId="78" borderId="7" xfId="4" applyNumberFormat="1" applyFont="1" applyFill="1" applyBorder="1" applyAlignment="1">
      <alignment vertical="center" wrapText="1"/>
    </xf>
    <xf numFmtId="49" fontId="87" fillId="82" borderId="4" xfId="4" applyNumberFormat="1" applyFont="1" applyFill="1" applyBorder="1" applyAlignment="1">
      <alignment horizontal="left" vertical="center" wrapText="1"/>
    </xf>
    <xf numFmtId="49" fontId="88" fillId="82" borderId="4" xfId="4" applyNumberFormat="1" applyFont="1" applyFill="1" applyBorder="1" applyAlignment="1">
      <alignment vertical="center" wrapText="1"/>
    </xf>
    <xf numFmtId="0" fontId="15" fillId="82" borderId="0" xfId="4" applyFill="1"/>
    <xf numFmtId="49" fontId="87" fillId="82" borderId="6" xfId="4" applyNumberFormat="1" applyFont="1" applyFill="1" applyBorder="1" applyAlignment="1">
      <alignment horizontal="left" vertical="center" wrapText="1"/>
    </xf>
    <xf numFmtId="49" fontId="88" fillId="82" borderId="41" xfId="4" applyNumberFormat="1" applyFont="1" applyFill="1" applyBorder="1" applyAlignment="1">
      <alignment vertical="center" wrapText="1"/>
    </xf>
    <xf numFmtId="49" fontId="89" fillId="82" borderId="41" xfId="4" applyNumberFormat="1" applyFont="1" applyFill="1" applyBorder="1" applyAlignment="1">
      <alignment vertical="center" wrapText="1"/>
    </xf>
    <xf numFmtId="0" fontId="87" fillId="14" borderId="3" xfId="4" applyFont="1" applyFill="1" applyBorder="1" applyAlignment="1">
      <alignment horizontal="center" vertical="center" wrapText="1"/>
    </xf>
    <xf numFmtId="0" fontId="88" fillId="14" borderId="1" xfId="4" applyFont="1" applyFill="1" applyBorder="1" applyAlignment="1">
      <alignment vertical="center" wrapText="1"/>
    </xf>
    <xf numFmtId="49" fontId="88" fillId="14" borderId="1" xfId="4" applyNumberFormat="1" applyFont="1" applyFill="1" applyBorder="1" applyAlignment="1">
      <alignment vertical="center" wrapText="1"/>
    </xf>
    <xf numFmtId="49" fontId="89" fillId="82" borderId="4" xfId="4" applyNumberFormat="1" applyFont="1" applyFill="1" applyBorder="1" applyAlignment="1">
      <alignment vertical="center" wrapText="1"/>
    </xf>
    <xf numFmtId="49" fontId="87" fillId="0" borderId="6" xfId="4" applyNumberFormat="1" applyFont="1" applyBorder="1" applyAlignment="1">
      <alignment horizontal="left" vertical="center" wrapText="1"/>
    </xf>
    <xf numFmtId="49" fontId="88" fillId="0" borderId="41" xfId="4" applyNumberFormat="1" applyFont="1" applyBorder="1" applyAlignment="1">
      <alignment vertical="center" wrapText="1"/>
    </xf>
    <xf numFmtId="49" fontId="89" fillId="0" borderId="41" xfId="4" applyNumberFormat="1" applyFont="1" applyBorder="1" applyAlignment="1">
      <alignment vertical="center" wrapText="1"/>
    </xf>
    <xf numFmtId="49" fontId="87" fillId="82" borderId="11" xfId="4" applyNumberFormat="1" applyFont="1" applyFill="1" applyBorder="1" applyAlignment="1">
      <alignment horizontal="left" vertical="center" wrapText="1"/>
    </xf>
    <xf numFmtId="49" fontId="88" fillId="80" borderId="9" xfId="4" applyNumberFormat="1" applyFont="1" applyFill="1" applyBorder="1" applyAlignment="1">
      <alignment vertical="center" wrapText="1"/>
    </xf>
    <xf numFmtId="49" fontId="87" fillId="82" borderId="9" xfId="4" applyNumberFormat="1" applyFont="1" applyFill="1" applyBorder="1" applyAlignment="1">
      <alignment horizontal="left" vertical="center" wrapText="1"/>
    </xf>
    <xf numFmtId="49" fontId="88" fillId="82" borderId="9" xfId="4" applyNumberFormat="1" applyFont="1" applyFill="1" applyBorder="1" applyAlignment="1">
      <alignment vertical="center" wrapText="1"/>
    </xf>
    <xf numFmtId="49" fontId="89" fillId="82" borderId="9" xfId="4" applyNumberFormat="1" applyFont="1" applyFill="1" applyBorder="1" applyAlignment="1">
      <alignment vertical="center" wrapText="1"/>
    </xf>
    <xf numFmtId="49" fontId="88" fillId="82" borderId="6" xfId="4" applyNumberFormat="1" applyFont="1" applyFill="1" applyBorder="1" applyAlignment="1">
      <alignment vertical="center" wrapText="1"/>
    </xf>
    <xf numFmtId="49" fontId="89" fillId="82" borderId="8" xfId="4" applyNumberFormat="1" applyFont="1" applyFill="1" applyBorder="1" applyAlignment="1">
      <alignment vertical="center" wrapText="1"/>
    </xf>
    <xf numFmtId="49" fontId="88" fillId="82" borderId="41" xfId="4" applyNumberFormat="1" applyFont="1" applyFill="1" applyBorder="1" applyAlignment="1">
      <alignment horizontal="center" vertical="center" wrapText="1"/>
    </xf>
    <xf numFmtId="0" fontId="87" fillId="80" borderId="12" xfId="4" applyFont="1" applyFill="1" applyBorder="1" applyAlignment="1">
      <alignment horizontal="center" vertical="center" wrapText="1"/>
    </xf>
    <xf numFmtId="49" fontId="87" fillId="0" borderId="4" xfId="4" applyNumberFormat="1" applyFont="1" applyBorder="1" applyAlignment="1">
      <alignment horizontal="left" vertical="center" wrapText="1"/>
    </xf>
    <xf numFmtId="49" fontId="88" fillId="0" borderId="4" xfId="4" applyNumberFormat="1" applyFont="1" applyBorder="1" applyAlignment="1">
      <alignment vertical="center" wrapText="1"/>
    </xf>
    <xf numFmtId="49" fontId="89" fillId="0" borderId="4" xfId="4" applyNumberFormat="1" applyFont="1" applyBorder="1" applyAlignment="1">
      <alignment vertical="center" wrapText="1"/>
    </xf>
    <xf numFmtId="49" fontId="87" fillId="82" borderId="1" xfId="4" applyNumberFormat="1" applyFont="1" applyFill="1" applyBorder="1" applyAlignment="1">
      <alignment horizontal="left" vertical="center" wrapText="1"/>
    </xf>
    <xf numFmtId="49" fontId="88" fillId="82" borderId="1" xfId="4" applyNumberFormat="1" applyFont="1" applyFill="1" applyBorder="1" applyAlignment="1">
      <alignment vertical="center" wrapText="1"/>
    </xf>
    <xf numFmtId="49" fontId="89" fillId="82" borderId="1" xfId="4" applyNumberFormat="1" applyFont="1" applyFill="1" applyBorder="1" applyAlignment="1">
      <alignment vertical="center" wrapText="1"/>
    </xf>
    <xf numFmtId="49" fontId="87" fillId="0" borderId="1" xfId="4" applyNumberFormat="1" applyFont="1" applyBorder="1" applyAlignment="1">
      <alignment horizontal="left" vertical="center" wrapText="1"/>
    </xf>
    <xf numFmtId="49" fontId="88" fillId="0" borderId="1" xfId="4" applyNumberFormat="1" applyFont="1" applyBorder="1" applyAlignment="1">
      <alignment vertical="center" wrapText="1"/>
    </xf>
    <xf numFmtId="49" fontId="89" fillId="0" borderId="1" xfId="4" applyNumberFormat="1" applyFont="1" applyBorder="1" applyAlignment="1">
      <alignment vertical="center" wrapText="1"/>
    </xf>
    <xf numFmtId="49" fontId="88" fillId="0" borderId="4" xfId="4" applyNumberFormat="1" applyFont="1" applyBorder="1" applyAlignment="1">
      <alignment horizontal="left" vertical="center" wrapText="1"/>
    </xf>
    <xf numFmtId="49" fontId="88" fillId="78" borderId="0" xfId="4" applyNumberFormat="1" applyFont="1" applyFill="1" applyAlignment="1">
      <alignment vertical="center" wrapText="1"/>
    </xf>
    <xf numFmtId="0" fontId="87" fillId="78" borderId="3" xfId="4" applyFont="1" applyFill="1" applyBorder="1" applyAlignment="1">
      <alignment horizontal="center" vertical="center" wrapText="1"/>
    </xf>
    <xf numFmtId="0" fontId="88" fillId="78" borderId="1" xfId="4" applyFont="1" applyFill="1" applyBorder="1" applyAlignment="1">
      <alignment vertical="center" wrapText="1"/>
    </xf>
    <xf numFmtId="49" fontId="87" fillId="83" borderId="4" xfId="4" applyNumberFormat="1" applyFont="1" applyFill="1" applyBorder="1" applyAlignment="1">
      <alignment horizontal="left" vertical="center" wrapText="1"/>
    </xf>
    <xf numFmtId="49" fontId="88" fillId="83" borderId="4" xfId="4" applyNumberFormat="1" applyFont="1" applyFill="1" applyBorder="1" applyAlignment="1">
      <alignment vertical="center" wrapText="1"/>
    </xf>
    <xf numFmtId="49" fontId="89" fillId="83" borderId="4" xfId="4" applyNumberFormat="1" applyFont="1" applyFill="1" applyBorder="1" applyAlignment="1">
      <alignment vertical="center" wrapText="1"/>
    </xf>
    <xf numFmtId="0" fontId="15" fillId="83" borderId="0" xfId="4" applyFill="1"/>
    <xf numFmtId="0" fontId="87" fillId="0" borderId="3" xfId="4" applyFont="1" applyBorder="1" applyAlignment="1">
      <alignment horizontal="center" vertical="center" wrapText="1"/>
    </xf>
    <xf numFmtId="0" fontId="88" fillId="0" borderId="1" xfId="4" applyFont="1" applyBorder="1" applyAlignment="1">
      <alignment vertical="center" wrapText="1"/>
    </xf>
    <xf numFmtId="49" fontId="88" fillId="0" borderId="9" xfId="4" applyNumberFormat="1" applyFont="1" applyBorder="1" applyAlignment="1">
      <alignment vertical="center" wrapText="1"/>
    </xf>
    <xf numFmtId="49" fontId="88" fillId="0" borderId="6" xfId="4" applyNumberFormat="1" applyFont="1" applyBorder="1" applyAlignment="1">
      <alignment vertical="center" wrapText="1"/>
    </xf>
    <xf numFmtId="49" fontId="88" fillId="0" borderId="41" xfId="4" applyNumberFormat="1" applyFont="1" applyBorder="1" applyAlignment="1">
      <alignment horizontal="center" vertical="center" wrapText="1"/>
    </xf>
    <xf numFmtId="0" fontId="15" fillId="0" borderId="0" xfId="0" applyFont="1" applyAlignment="1">
      <alignment wrapText="1"/>
    </xf>
    <xf numFmtId="0" fontId="15" fillId="0" borderId="0" xfId="0" applyFont="1" applyAlignment="1">
      <alignment vertical="center" wrapText="1"/>
    </xf>
    <xf numFmtId="0" fontId="91" fillId="82" borderId="14" xfId="5" applyFill="1" applyBorder="1" applyAlignment="1">
      <alignment horizontal="left" vertical="center" wrapText="1"/>
    </xf>
    <xf numFmtId="0" fontId="15" fillId="82" borderId="14" xfId="4" applyFill="1" applyBorder="1" applyAlignment="1">
      <alignment horizontal="center" vertical="top" wrapText="1"/>
    </xf>
    <xf numFmtId="0" fontId="15" fillId="82" borderId="14" xfId="4" applyFill="1" applyBorder="1" applyAlignment="1">
      <alignment vertical="center" wrapText="1"/>
    </xf>
    <xf numFmtId="0" fontId="15" fillId="82" borderId="24" xfId="4" applyFill="1" applyBorder="1" applyAlignment="1">
      <alignment vertical="center" wrapText="1"/>
    </xf>
    <xf numFmtId="0" fontId="15" fillId="78" borderId="98" xfId="4" applyFill="1" applyBorder="1" applyAlignment="1">
      <alignment horizontal="left" vertical="center" wrapText="1"/>
    </xf>
    <xf numFmtId="0" fontId="15" fillId="78" borderId="14" xfId="4" applyFill="1" applyBorder="1" applyAlignment="1">
      <alignment horizontal="left" vertical="center" wrapText="1"/>
    </xf>
    <xf numFmtId="0" fontId="15" fillId="78" borderId="21" xfId="4" applyFill="1" applyBorder="1" applyAlignment="1">
      <alignment horizontal="left" vertical="center" wrapText="1"/>
    </xf>
    <xf numFmtId="0" fontId="15" fillId="82" borderId="14" xfId="4" applyFill="1" applyBorder="1" applyAlignment="1">
      <alignment horizontal="left" vertical="center" wrapText="1"/>
    </xf>
    <xf numFmtId="0" fontId="15" fillId="82" borderId="25" xfId="4" applyFill="1" applyBorder="1" applyAlignment="1">
      <alignment horizontal="left" vertical="center" wrapText="1"/>
    </xf>
    <xf numFmtId="0" fontId="15" fillId="14" borderId="14" xfId="4" applyFill="1" applyBorder="1" applyAlignment="1">
      <alignment horizontal="left" vertical="center" wrapText="1"/>
    </xf>
    <xf numFmtId="0" fontId="15" fillId="14" borderId="14" xfId="4" applyFill="1" applyBorder="1"/>
    <xf numFmtId="0" fontId="15" fillId="87" borderId="0" xfId="4" applyFill="1" applyAlignment="1">
      <alignment horizontal="center"/>
    </xf>
    <xf numFmtId="0" fontId="30" fillId="84" borderId="38" xfId="2" applyFont="1" applyFill="1" applyBorder="1" applyAlignment="1" applyProtection="1">
      <alignment horizontal="left" vertical="center" wrapText="1" indent="1"/>
    </xf>
    <xf numFmtId="0" fontId="30" fillId="85" borderId="38" xfId="2" applyFont="1" applyFill="1" applyBorder="1" applyAlignment="1" applyProtection="1">
      <alignment horizontal="left" vertical="center" wrapText="1" indent="1"/>
    </xf>
    <xf numFmtId="0" fontId="30" fillId="84" borderId="97" xfId="2" applyFont="1" applyFill="1" applyBorder="1" applyAlignment="1" applyProtection="1">
      <alignment horizontal="left" vertical="center" wrapText="1" indent="1"/>
    </xf>
    <xf numFmtId="0" fontId="15" fillId="0" borderId="0" xfId="4" applyAlignment="1">
      <alignment horizontal="left" vertical="center" wrapText="1"/>
    </xf>
    <xf numFmtId="0" fontId="52" fillId="84" borderId="38" xfId="2" applyFont="1" applyFill="1" applyBorder="1" applyAlignment="1" applyProtection="1">
      <alignment horizontal="left" vertical="center" wrapText="1" indent="1"/>
    </xf>
    <xf numFmtId="0" fontId="52" fillId="85" borderId="38" xfId="2" applyFont="1" applyFill="1" applyBorder="1" applyAlignment="1" applyProtection="1">
      <alignment horizontal="left" vertical="center" wrapText="1" indent="1"/>
    </xf>
    <xf numFmtId="0" fontId="52" fillId="84" borderId="38" xfId="2" applyFont="1" applyFill="1" applyBorder="1" applyAlignment="1" applyProtection="1">
      <alignment horizontal="left" vertical="center" wrapText="1" indent="1"/>
    </xf>
    <xf numFmtId="0" fontId="52" fillId="85" borderId="38" xfId="2" applyFont="1" applyFill="1" applyBorder="1" applyAlignment="1" applyProtection="1">
      <alignment horizontal="left" vertical="center" wrapText="1" indent="1"/>
    </xf>
    <xf numFmtId="0" fontId="15" fillId="0" borderId="24" xfId="4" applyBorder="1" applyAlignment="1">
      <alignment horizontal="center" vertical="center" textRotation="90"/>
    </xf>
    <xf numFmtId="0" fontId="15" fillId="0" borderId="43" xfId="4" applyBorder="1" applyAlignment="1">
      <alignment horizontal="center" vertical="center" textRotation="90"/>
    </xf>
    <xf numFmtId="0" fontId="94" fillId="82" borderId="0" xfId="4" applyFont="1" applyFill="1"/>
    <xf numFmtId="0" fontId="94" fillId="82" borderId="14" xfId="4" applyFont="1" applyFill="1" applyBorder="1"/>
    <xf numFmtId="0" fontId="94" fillId="82" borderId="0" xfId="4" applyFont="1" applyFill="1" applyAlignment="1">
      <alignment horizontal="left" vertical="center" readingOrder="1"/>
    </xf>
    <xf numFmtId="0" fontId="15" fillId="0" borderId="25" xfId="4" applyBorder="1" applyAlignment="1">
      <alignment horizontal="center" vertical="center" textRotation="90"/>
    </xf>
    <xf numFmtId="0" fontId="93" fillId="90" borderId="0" xfId="4" applyFont="1" applyFill="1" applyAlignment="1">
      <alignment vertical="center"/>
    </xf>
    <xf numFmtId="0" fontId="15" fillId="0" borderId="14" xfId="4" applyBorder="1" applyAlignment="1">
      <alignment horizontal="left" vertical="center" wrapText="1"/>
    </xf>
    <xf numFmtId="0" fontId="15" fillId="0" borderId="21" xfId="4" applyBorder="1" applyAlignment="1">
      <alignment horizontal="left" vertical="center" wrapText="1"/>
    </xf>
    <xf numFmtId="0" fontId="15" fillId="14" borderId="14" xfId="4" applyFill="1" applyBorder="1" applyAlignment="1">
      <alignment horizontal="center" vertical="center"/>
    </xf>
    <xf numFmtId="0" fontId="15" fillId="14" borderId="14" xfId="4" applyFill="1" applyBorder="1" applyAlignment="1">
      <alignment vertical="center"/>
    </xf>
    <xf numFmtId="0" fontId="15" fillId="14" borderId="14" xfId="4" applyFill="1" applyBorder="1" applyAlignment="1">
      <alignment horizontal="center" vertical="center" wrapText="1"/>
    </xf>
    <xf numFmtId="0" fontId="15" fillId="82" borderId="43" xfId="4" applyFill="1" applyBorder="1" applyAlignment="1">
      <alignment horizontal="center" vertical="center" wrapText="1"/>
    </xf>
    <xf numFmtId="0" fontId="15" fillId="82" borderId="14" xfId="4" applyFill="1" applyBorder="1" applyAlignment="1">
      <alignment horizontal="center" vertical="center" wrapText="1"/>
    </xf>
    <xf numFmtId="0" fontId="15" fillId="82" borderId="25" xfId="4" applyFill="1" applyBorder="1" applyAlignment="1">
      <alignment horizontal="center" vertical="center" wrapText="1"/>
    </xf>
    <xf numFmtId="0" fontId="15" fillId="82" borderId="24" xfId="4" applyFill="1" applyBorder="1" applyAlignment="1">
      <alignment horizontal="center" vertical="center" wrapText="1"/>
    </xf>
    <xf numFmtId="0" fontId="15" fillId="82" borderId="98" xfId="4" applyFill="1" applyBorder="1" applyAlignment="1">
      <alignment horizontal="center" vertical="center" wrapText="1"/>
    </xf>
    <xf numFmtId="0" fontId="94" fillId="82" borderId="0" xfId="4" applyFont="1" applyFill="1" applyAlignment="1">
      <alignment horizontal="center"/>
    </xf>
    <xf numFmtId="0" fontId="94" fillId="82" borderId="14" xfId="4" applyFont="1" applyFill="1" applyBorder="1" applyAlignment="1">
      <alignment horizontal="center"/>
    </xf>
    <xf numFmtId="0" fontId="15" fillId="82" borderId="0" xfId="4" applyFill="1" applyBorder="1" applyAlignment="1">
      <alignment horizontal="center" vertical="center" wrapText="1"/>
    </xf>
    <xf numFmtId="0" fontId="93" fillId="90" borderId="0" xfId="4" applyFont="1" applyFill="1" applyAlignment="1">
      <alignment horizontal="center" vertical="center"/>
    </xf>
    <xf numFmtId="0" fontId="15" fillId="0" borderId="14" xfId="4" applyBorder="1" applyAlignment="1">
      <alignment horizontal="center" vertical="center" wrapText="1"/>
    </xf>
    <xf numFmtId="0" fontId="15" fillId="0" borderId="0" xfId="4" applyAlignment="1">
      <alignment horizontal="center" vertical="center" wrapText="1"/>
    </xf>
    <xf numFmtId="0" fontId="15" fillId="78" borderId="14" xfId="4" applyFill="1" applyBorder="1" applyAlignment="1">
      <alignment horizontal="center" vertical="center" wrapText="1"/>
    </xf>
    <xf numFmtId="0" fontId="15" fillId="78" borderId="100" xfId="4" applyFill="1" applyBorder="1" applyAlignment="1">
      <alignment horizontal="center" vertical="center" wrapText="1"/>
    </xf>
    <xf numFmtId="0" fontId="15" fillId="78" borderId="101" xfId="4" applyFill="1" applyBorder="1" applyAlignment="1">
      <alignment horizontal="center" vertical="center" wrapText="1"/>
    </xf>
    <xf numFmtId="0" fontId="15" fillId="78" borderId="0" xfId="4" applyFill="1" applyBorder="1" applyAlignment="1">
      <alignment horizontal="center" vertical="center" wrapText="1"/>
    </xf>
    <xf numFmtId="0" fontId="15" fillId="0" borderId="0" xfId="4" applyBorder="1" applyAlignment="1">
      <alignment horizontal="center" vertical="center" wrapText="1"/>
    </xf>
    <xf numFmtId="0" fontId="5" fillId="0" borderId="24" xfId="0" applyFont="1" applyBorder="1" applyAlignment="1">
      <alignment horizontal="center" vertical="top" wrapText="1"/>
    </xf>
    <xf numFmtId="0" fontId="5" fillId="0" borderId="15" xfId="0" applyFont="1" applyBorder="1" applyAlignment="1">
      <alignment horizontal="center" vertical="top" wrapText="1"/>
    </xf>
    <xf numFmtId="0" fontId="5" fillId="0" borderId="25" xfId="0" applyFont="1" applyBorder="1" applyAlignment="1">
      <alignment horizontal="center" vertical="top" wrapText="1"/>
    </xf>
    <xf numFmtId="0" fontId="4" fillId="25" borderId="14" xfId="0" applyFont="1" applyFill="1" applyBorder="1" applyAlignment="1">
      <alignment horizontal="center" vertical="top" wrapText="1"/>
    </xf>
    <xf numFmtId="0" fontId="35" fillId="37" borderId="3" xfId="0" applyFont="1" applyFill="1" applyBorder="1" applyAlignment="1">
      <alignment horizontal="center" vertical="center" textRotation="90" wrapText="1"/>
    </xf>
    <xf numFmtId="0" fontId="35" fillId="37" borderId="7" xfId="0" applyFont="1" applyFill="1" applyBorder="1" applyAlignment="1">
      <alignment horizontal="center" vertical="center" textRotation="90" wrapText="1"/>
    </xf>
    <xf numFmtId="0" fontId="5" fillId="0" borderId="14" xfId="0" applyFont="1" applyBorder="1" applyAlignment="1">
      <alignment horizontal="center" vertical="top" wrapText="1"/>
    </xf>
    <xf numFmtId="0" fontId="4" fillId="41" borderId="14" xfId="0" applyFont="1" applyFill="1" applyBorder="1" applyAlignment="1">
      <alignment horizontal="left" vertical="top" wrapText="1"/>
    </xf>
    <xf numFmtId="0" fontId="0" fillId="0" borderId="12" xfId="0" applyBorder="1" applyAlignment="1">
      <alignment horizontal="center"/>
    </xf>
    <xf numFmtId="0" fontId="5" fillId="0" borderId="1" xfId="0" applyFont="1" applyBorder="1" applyAlignment="1">
      <alignment horizontal="center" vertical="top" wrapText="1"/>
    </xf>
    <xf numFmtId="0" fontId="2" fillId="0" borderId="10" xfId="0" applyFont="1" applyBorder="1"/>
    <xf numFmtId="0" fontId="4" fillId="45" borderId="10" xfId="0" applyFont="1" applyFill="1" applyBorder="1" applyAlignment="1">
      <alignment vertical="top" wrapText="1"/>
    </xf>
    <xf numFmtId="0" fontId="2" fillId="46" borderId="10" xfId="0" applyFont="1" applyFill="1" applyBorder="1"/>
    <xf numFmtId="0" fontId="4" fillId="6" borderId="1" xfId="0" applyFont="1" applyFill="1" applyBorder="1" applyAlignment="1">
      <alignment vertical="top" wrapText="1"/>
    </xf>
    <xf numFmtId="0" fontId="2" fillId="0" borderId="9" xfId="0" applyFont="1" applyBorder="1"/>
    <xf numFmtId="0" fontId="4" fillId="6" borderId="1" xfId="0" applyFont="1" applyFill="1" applyBorder="1" applyAlignment="1">
      <alignment horizontal="center" vertical="center" textRotation="90" wrapText="1"/>
    </xf>
    <xf numFmtId="0" fontId="4" fillId="6" borderId="10" xfId="0" applyFont="1" applyFill="1" applyBorder="1" applyAlignment="1">
      <alignment horizontal="center" vertical="center" textRotation="90" wrapText="1"/>
    </xf>
    <xf numFmtId="0" fontId="4" fillId="6" borderId="9" xfId="0" applyFont="1" applyFill="1" applyBorder="1" applyAlignment="1">
      <alignment horizontal="center" vertical="center" textRotation="90" wrapText="1"/>
    </xf>
    <xf numFmtId="0" fontId="4" fillId="11" borderId="1" xfId="0" applyFont="1" applyFill="1" applyBorder="1" applyAlignment="1">
      <alignment vertical="top" wrapText="1"/>
    </xf>
    <xf numFmtId="0" fontId="4" fillId="11" borderId="1" xfId="0" applyFont="1" applyFill="1" applyBorder="1" applyAlignment="1">
      <alignment horizontal="center" vertical="center" textRotation="90" wrapText="1"/>
    </xf>
    <xf numFmtId="0" fontId="4" fillId="11" borderId="10" xfId="0" applyFont="1" applyFill="1" applyBorder="1" applyAlignment="1">
      <alignment horizontal="center" vertical="center" textRotation="90" wrapText="1"/>
    </xf>
    <xf numFmtId="0" fontId="4" fillId="11" borderId="9" xfId="0" applyFont="1" applyFill="1" applyBorder="1" applyAlignment="1">
      <alignment horizontal="center" vertical="center" textRotation="90" wrapText="1"/>
    </xf>
    <xf numFmtId="0" fontId="33" fillId="17" borderId="10" xfId="0" applyFont="1" applyFill="1" applyBorder="1" applyAlignment="1">
      <alignment horizontal="center" textRotation="90" wrapText="1"/>
    </xf>
    <xf numFmtId="0" fontId="34" fillId="17" borderId="9" xfId="0" applyFont="1" applyFill="1" applyBorder="1" applyAlignment="1">
      <alignment horizontal="center" textRotation="90"/>
    </xf>
    <xf numFmtId="0" fontId="1" fillId="0" borderId="6" xfId="0" applyFont="1" applyBorder="1" applyAlignment="1">
      <alignment horizontal="center" wrapText="1"/>
    </xf>
    <xf numFmtId="0" fontId="2" fillId="0" borderId="8" xfId="0" applyFont="1" applyBorder="1"/>
    <xf numFmtId="0" fontId="5" fillId="0" borderId="1" xfId="0" applyFont="1" applyBorder="1" applyAlignment="1">
      <alignment horizontal="center" vertical="center" wrapText="1"/>
    </xf>
    <xf numFmtId="0" fontId="5" fillId="0" borderId="10" xfId="0" applyFont="1" applyBorder="1" applyAlignment="1">
      <alignment horizontal="center" vertical="center" wrapText="1"/>
    </xf>
    <xf numFmtId="0" fontId="4" fillId="2" borderId="1" xfId="0" applyFont="1" applyFill="1" applyBorder="1" applyAlignment="1">
      <alignment horizontal="left" vertical="top" wrapText="1"/>
    </xf>
    <xf numFmtId="0" fontId="4" fillId="2" borderId="10" xfId="0" applyFont="1" applyFill="1" applyBorder="1" applyAlignment="1">
      <alignment horizontal="left" vertical="top" wrapText="1"/>
    </xf>
    <xf numFmtId="0" fontId="4" fillId="2" borderId="9" xfId="0" applyFont="1" applyFill="1" applyBorder="1" applyAlignment="1">
      <alignment horizontal="left" vertical="top" wrapText="1"/>
    </xf>
    <xf numFmtId="0" fontId="4" fillId="4" borderId="1" xfId="0" applyFont="1" applyFill="1" applyBorder="1" applyAlignment="1">
      <alignment vertical="top" wrapText="1"/>
    </xf>
    <xf numFmtId="0" fontId="33" fillId="19" borderId="10" xfId="0" applyFont="1" applyFill="1" applyBorder="1" applyAlignment="1">
      <alignment horizontal="center" textRotation="90" wrapText="1"/>
    </xf>
    <xf numFmtId="0" fontId="34" fillId="19" borderId="9" xfId="0" applyFont="1" applyFill="1" applyBorder="1" applyAlignment="1">
      <alignment horizontal="center" textRotation="90"/>
    </xf>
    <xf numFmtId="0" fontId="33" fillId="18" borderId="10" xfId="0" applyFont="1" applyFill="1" applyBorder="1" applyAlignment="1">
      <alignment horizontal="center" textRotation="90" wrapText="1"/>
    </xf>
    <xf numFmtId="0" fontId="34" fillId="18" borderId="9" xfId="0" applyFont="1" applyFill="1" applyBorder="1" applyAlignment="1">
      <alignment horizontal="center" textRotation="90"/>
    </xf>
    <xf numFmtId="0" fontId="33" fillId="0" borderId="10" xfId="0" applyFont="1" applyBorder="1" applyAlignment="1">
      <alignment horizontal="center" textRotation="90" wrapText="1"/>
    </xf>
    <xf numFmtId="0" fontId="34" fillId="0" borderId="9" xfId="0" applyFont="1" applyBorder="1" applyAlignment="1">
      <alignment horizontal="center" textRotation="90" wrapText="1"/>
    </xf>
    <xf numFmtId="0" fontId="31" fillId="0" borderId="14" xfId="0" applyFont="1" applyBorder="1" applyAlignment="1">
      <alignment horizontal="center" vertical="center" wrapText="1"/>
    </xf>
    <xf numFmtId="0" fontId="15" fillId="17" borderId="0" xfId="0" applyFont="1" applyFill="1" applyAlignment="1">
      <alignment horizontal="center"/>
    </xf>
    <xf numFmtId="0" fontId="15" fillId="18" borderId="0" xfId="0" applyFont="1" applyFill="1" applyAlignment="1">
      <alignment horizontal="center"/>
    </xf>
    <xf numFmtId="0" fontId="15" fillId="19" borderId="0" xfId="0" applyFont="1" applyFill="1" applyAlignment="1">
      <alignment horizontal="center"/>
    </xf>
    <xf numFmtId="0" fontId="15" fillId="0" borderId="14" xfId="0" applyFont="1" applyBorder="1" applyAlignment="1">
      <alignment horizontal="center"/>
    </xf>
    <xf numFmtId="0" fontId="3" fillId="0" borderId="23" xfId="0" applyFont="1" applyBorder="1" applyAlignment="1">
      <alignment horizontal="center"/>
    </xf>
    <xf numFmtId="49" fontId="87" fillId="14" borderId="41" xfId="4" applyNumberFormat="1" applyFont="1" applyFill="1" applyBorder="1" applyAlignment="1">
      <alignment horizontal="left" vertical="top" wrapText="1"/>
    </xf>
    <xf numFmtId="49" fontId="87" fillId="0" borderId="5" xfId="4" applyNumberFormat="1" applyFont="1" applyBorder="1" applyAlignment="1">
      <alignment horizontal="left" vertical="top" wrapText="1"/>
    </xf>
    <xf numFmtId="49" fontId="87" fillId="0" borderId="7" xfId="4" applyNumberFormat="1" applyFont="1" applyBorder="1" applyAlignment="1">
      <alignment horizontal="left" vertical="top" wrapText="1"/>
    </xf>
    <xf numFmtId="49" fontId="88" fillId="78" borderId="6" xfId="4" applyNumberFormat="1" applyFont="1" applyFill="1" applyBorder="1" applyAlignment="1">
      <alignment horizontal="center" vertical="center" wrapText="1"/>
    </xf>
    <xf numFmtId="49" fontId="88" fillId="78" borderId="94" xfId="4" applyNumberFormat="1" applyFont="1" applyFill="1" applyBorder="1" applyAlignment="1">
      <alignment horizontal="center" vertical="center" wrapText="1"/>
    </xf>
    <xf numFmtId="49" fontId="88" fillId="78" borderId="8" xfId="4" applyNumberFormat="1" applyFont="1" applyFill="1" applyBorder="1" applyAlignment="1">
      <alignment horizontal="center" vertical="center" wrapText="1"/>
    </xf>
    <xf numFmtId="49" fontId="86" fillId="0" borderId="6" xfId="4" applyNumberFormat="1" applyFont="1" applyBorder="1" applyAlignment="1">
      <alignment horizontal="left" vertical="center" wrapText="1"/>
    </xf>
    <xf numFmtId="49" fontId="86" fillId="0" borderId="13" xfId="4" applyNumberFormat="1" applyFont="1" applyBorder="1" applyAlignment="1">
      <alignment horizontal="left" vertical="center" wrapText="1"/>
    </xf>
    <xf numFmtId="49" fontId="86" fillId="0" borderId="7" xfId="4" applyNumberFormat="1" applyFont="1" applyBorder="1" applyAlignment="1">
      <alignment horizontal="left" vertical="center" wrapText="1"/>
    </xf>
    <xf numFmtId="49" fontId="88" fillId="78" borderId="2" xfId="4" applyNumberFormat="1" applyFont="1" applyFill="1" applyBorder="1" applyAlignment="1">
      <alignment horizontal="center" vertical="center" wrapText="1"/>
    </xf>
    <xf numFmtId="49" fontId="88" fillId="78" borderId="20" xfId="4" applyNumberFormat="1" applyFont="1" applyFill="1" applyBorder="1" applyAlignment="1">
      <alignment horizontal="center" vertical="center" wrapText="1"/>
    </xf>
    <xf numFmtId="49" fontId="88" fillId="78" borderId="3" xfId="4" applyNumberFormat="1" applyFont="1" applyFill="1" applyBorder="1" applyAlignment="1">
      <alignment horizontal="center" vertical="center" wrapText="1"/>
    </xf>
    <xf numFmtId="49" fontId="89" fillId="0" borderId="1" xfId="4" applyNumberFormat="1" applyFont="1" applyBorder="1" applyAlignment="1">
      <alignment horizontal="left" vertical="center" wrapText="1"/>
    </xf>
    <xf numFmtId="49" fontId="89" fillId="0" borderId="10" xfId="4" applyNumberFormat="1" applyFont="1" applyBorder="1" applyAlignment="1">
      <alignment horizontal="left" vertical="center" wrapText="1"/>
    </xf>
    <xf numFmtId="49" fontId="89" fillId="0" borderId="9" xfId="4" applyNumberFormat="1" applyFont="1" applyBorder="1" applyAlignment="1">
      <alignment horizontal="left" vertical="center" wrapText="1"/>
    </xf>
    <xf numFmtId="49" fontId="87" fillId="80" borderId="6" xfId="4" applyNumberFormat="1" applyFont="1" applyFill="1" applyBorder="1" applyAlignment="1">
      <alignment horizontal="left" vertical="top" wrapText="1"/>
    </xf>
    <xf numFmtId="49" fontId="87" fillId="80" borderId="8" xfId="4" applyNumberFormat="1" applyFont="1" applyFill="1" applyBorder="1" applyAlignment="1">
      <alignment horizontal="left" vertical="top" wrapText="1"/>
    </xf>
    <xf numFmtId="49" fontId="87" fillId="80" borderId="5" xfId="4" applyNumberFormat="1" applyFont="1" applyFill="1" applyBorder="1" applyAlignment="1">
      <alignment horizontal="left" vertical="top" wrapText="1"/>
    </xf>
    <xf numFmtId="49" fontId="87" fillId="80" borderId="7" xfId="4" applyNumberFormat="1" applyFont="1" applyFill="1" applyBorder="1" applyAlignment="1">
      <alignment horizontal="left" vertical="top" wrapText="1"/>
    </xf>
    <xf numFmtId="49" fontId="88" fillId="0" borderId="1" xfId="4" applyNumberFormat="1" applyFont="1" applyBorder="1" applyAlignment="1">
      <alignment horizontal="center" vertical="center" wrapText="1"/>
    </xf>
    <xf numFmtId="49" fontId="88" fillId="0" borderId="10" xfId="4" applyNumberFormat="1" applyFont="1" applyBorder="1" applyAlignment="1">
      <alignment horizontal="center" vertical="center" wrapText="1"/>
    </xf>
    <xf numFmtId="49" fontId="88" fillId="0" borderId="9" xfId="4" applyNumberFormat="1" applyFont="1" applyBorder="1" applyAlignment="1">
      <alignment horizontal="center" vertical="center" wrapText="1"/>
    </xf>
    <xf numFmtId="49" fontId="88" fillId="83" borderId="1" xfId="4" applyNumberFormat="1" applyFont="1" applyFill="1" applyBorder="1" applyAlignment="1">
      <alignment horizontal="center" vertical="center" wrapText="1"/>
    </xf>
    <xf numFmtId="49" fontId="88" fillId="83" borderId="10" xfId="4" applyNumberFormat="1" applyFont="1" applyFill="1" applyBorder="1" applyAlignment="1">
      <alignment horizontal="center" vertical="center" wrapText="1"/>
    </xf>
    <xf numFmtId="49" fontId="88" fillId="83" borderId="9" xfId="4" applyNumberFormat="1" applyFont="1" applyFill="1" applyBorder="1" applyAlignment="1">
      <alignment horizontal="center" vertical="center" wrapText="1"/>
    </xf>
    <xf numFmtId="49" fontId="88" fillId="82" borderId="1" xfId="4" applyNumberFormat="1" applyFont="1" applyFill="1" applyBorder="1" applyAlignment="1">
      <alignment horizontal="center" vertical="center" wrapText="1"/>
    </xf>
    <xf numFmtId="49" fontId="88" fillId="82" borderId="9" xfId="4" applyNumberFormat="1" applyFont="1" applyFill="1" applyBorder="1" applyAlignment="1">
      <alignment horizontal="center" vertical="center" wrapText="1"/>
    </xf>
    <xf numFmtId="49" fontId="89" fillId="82" borderId="1" xfId="4" applyNumberFormat="1" applyFont="1" applyFill="1" applyBorder="1" applyAlignment="1">
      <alignment horizontal="center" vertical="center" wrapText="1"/>
    </xf>
    <xf numFmtId="49" fontId="89" fillId="82" borderId="9" xfId="4" applyNumberFormat="1" applyFont="1" applyFill="1" applyBorder="1" applyAlignment="1">
      <alignment horizontal="center" vertical="center" wrapText="1"/>
    </xf>
    <xf numFmtId="49" fontId="87" fillId="78" borderId="5" xfId="4" applyNumberFormat="1" applyFont="1" applyFill="1" applyBorder="1" applyAlignment="1">
      <alignment horizontal="left" vertical="top" wrapText="1"/>
    </xf>
    <xf numFmtId="49" fontId="87" fillId="78" borderId="7" xfId="4" applyNumberFormat="1" applyFont="1" applyFill="1" applyBorder="1" applyAlignment="1">
      <alignment horizontal="left" vertical="top" wrapText="1"/>
    </xf>
    <xf numFmtId="49" fontId="88" fillId="82" borderId="6" xfId="4" applyNumberFormat="1" applyFont="1" applyFill="1" applyBorder="1" applyAlignment="1">
      <alignment horizontal="center" vertical="center" wrapText="1"/>
    </xf>
    <xf numFmtId="49" fontId="88" fillId="82" borderId="94" xfId="4" applyNumberFormat="1" applyFont="1" applyFill="1" applyBorder="1" applyAlignment="1">
      <alignment horizontal="center" vertical="center" wrapText="1"/>
    </xf>
    <xf numFmtId="49" fontId="88" fillId="82" borderId="8" xfId="4" applyNumberFormat="1" applyFont="1" applyFill="1" applyBorder="1" applyAlignment="1">
      <alignment horizontal="center" vertical="center" wrapText="1"/>
    </xf>
    <xf numFmtId="49" fontId="89" fillId="82" borderId="1" xfId="4" applyNumberFormat="1" applyFont="1" applyFill="1" applyBorder="1" applyAlignment="1">
      <alignment horizontal="left" vertical="center" wrapText="1"/>
    </xf>
    <xf numFmtId="49" fontId="89" fillId="82" borderId="9" xfId="4" applyNumberFormat="1" applyFont="1" applyFill="1" applyBorder="1" applyAlignment="1">
      <alignment horizontal="left" vertical="center" wrapText="1"/>
    </xf>
    <xf numFmtId="49" fontId="87" fillId="14" borderId="6" xfId="4" applyNumberFormat="1" applyFont="1" applyFill="1" applyBorder="1" applyAlignment="1">
      <alignment horizontal="left" vertical="top" wrapText="1"/>
    </xf>
    <xf numFmtId="49" fontId="87" fillId="14" borderId="94" xfId="4" applyNumberFormat="1" applyFont="1" applyFill="1" applyBorder="1" applyAlignment="1">
      <alignment horizontal="left" vertical="top" wrapText="1"/>
    </xf>
    <xf numFmtId="49" fontId="87" fillId="14" borderId="8" xfId="4" applyNumberFormat="1" applyFont="1" applyFill="1" applyBorder="1" applyAlignment="1">
      <alignment horizontal="left" vertical="top" wrapText="1"/>
    </xf>
    <xf numFmtId="49" fontId="88" fillId="82" borderId="10" xfId="4" applyNumberFormat="1" applyFont="1" applyFill="1" applyBorder="1" applyAlignment="1">
      <alignment horizontal="center" vertical="center" wrapText="1"/>
    </xf>
    <xf numFmtId="49" fontId="88" fillId="82" borderId="41" xfId="4" applyNumberFormat="1" applyFont="1" applyFill="1" applyBorder="1" applyAlignment="1">
      <alignment horizontal="center" vertical="center" wrapText="1"/>
    </xf>
    <xf numFmtId="49" fontId="88" fillId="82" borderId="76" xfId="4" applyNumberFormat="1" applyFont="1" applyFill="1" applyBorder="1" applyAlignment="1">
      <alignment horizontal="center" vertical="center" wrapText="1"/>
    </xf>
    <xf numFmtId="49" fontId="88" fillId="82" borderId="95" xfId="4" applyNumberFormat="1" applyFont="1" applyFill="1" applyBorder="1" applyAlignment="1">
      <alignment horizontal="center" vertical="center" wrapText="1"/>
    </xf>
    <xf numFmtId="49" fontId="88" fillId="82" borderId="96" xfId="4" applyNumberFormat="1" applyFont="1" applyFill="1" applyBorder="1" applyAlignment="1">
      <alignment horizontal="center" vertical="center" wrapText="1"/>
    </xf>
    <xf numFmtId="49" fontId="87" fillId="80" borderId="3" xfId="4" applyNumberFormat="1" applyFont="1" applyFill="1" applyBorder="1" applyAlignment="1">
      <alignment horizontal="left" vertical="top" wrapText="1"/>
    </xf>
    <xf numFmtId="49" fontId="87" fillId="14" borderId="6" xfId="4" applyNumberFormat="1" applyFont="1" applyFill="1" applyBorder="1" applyAlignment="1">
      <alignment horizontal="left" vertical="center" wrapText="1"/>
    </xf>
    <xf numFmtId="49" fontId="87" fillId="14" borderId="13" xfId="4" applyNumberFormat="1" applyFont="1" applyFill="1" applyBorder="1" applyAlignment="1">
      <alignment horizontal="left" vertical="center" wrapText="1"/>
    </xf>
    <xf numFmtId="49" fontId="87" fillId="14" borderId="7" xfId="4" applyNumberFormat="1" applyFont="1" applyFill="1" applyBorder="1" applyAlignment="1">
      <alignment horizontal="left" vertical="center" wrapText="1"/>
    </xf>
    <xf numFmtId="49" fontId="87" fillId="80" borderId="2" xfId="4" applyNumberFormat="1" applyFont="1" applyFill="1" applyBorder="1" applyAlignment="1">
      <alignment horizontal="left" vertical="top" wrapText="1"/>
    </xf>
    <xf numFmtId="49" fontId="88" fillId="82" borderId="42" xfId="4" applyNumberFormat="1" applyFont="1" applyFill="1" applyBorder="1" applyAlignment="1">
      <alignment horizontal="center" vertical="center" wrapText="1"/>
    </xf>
    <xf numFmtId="49" fontId="88" fillId="82" borderId="43" xfId="4" applyNumberFormat="1" applyFont="1" applyFill="1" applyBorder="1" applyAlignment="1">
      <alignment horizontal="center" vertical="center" wrapText="1"/>
    </xf>
    <xf numFmtId="49" fontId="88" fillId="82" borderId="71" xfId="4" applyNumberFormat="1" applyFont="1" applyFill="1" applyBorder="1" applyAlignment="1">
      <alignment horizontal="center" vertical="center" wrapText="1"/>
    </xf>
    <xf numFmtId="49" fontId="87" fillId="14" borderId="3" xfId="4" applyNumberFormat="1" applyFont="1" applyFill="1" applyBorder="1" applyAlignment="1">
      <alignment horizontal="left" vertical="center" wrapText="1"/>
    </xf>
    <xf numFmtId="49" fontId="89" fillId="78" borderId="20" xfId="4" applyNumberFormat="1" applyFont="1" applyFill="1" applyBorder="1" applyAlignment="1">
      <alignment horizontal="center" vertical="center" wrapText="1"/>
    </xf>
    <xf numFmtId="49" fontId="89" fillId="78" borderId="0" xfId="4" applyNumberFormat="1" applyFont="1" applyFill="1" applyAlignment="1">
      <alignment horizontal="center" vertical="center" wrapText="1"/>
    </xf>
    <xf numFmtId="49" fontId="89" fillId="78" borderId="13" xfId="4" applyNumberFormat="1" applyFont="1" applyFill="1" applyBorder="1" applyAlignment="1">
      <alignment horizontal="center" vertical="center" wrapText="1"/>
    </xf>
    <xf numFmtId="49" fontId="87" fillId="14" borderId="2" xfId="4" applyNumberFormat="1" applyFont="1" applyFill="1" applyBorder="1" applyAlignment="1">
      <alignment horizontal="left" vertical="top" wrapText="1"/>
    </xf>
    <xf numFmtId="49" fontId="87" fillId="14" borderId="20" xfId="4" applyNumberFormat="1" applyFont="1" applyFill="1" applyBorder="1" applyAlignment="1">
      <alignment horizontal="left" vertical="top" wrapText="1"/>
    </xf>
    <xf numFmtId="49" fontId="87" fillId="14" borderId="3" xfId="4" applyNumberFormat="1" applyFont="1" applyFill="1" applyBorder="1" applyAlignment="1">
      <alignment horizontal="left" vertical="top" wrapText="1"/>
    </xf>
    <xf numFmtId="49" fontId="87" fillId="80" borderId="41" xfId="4" applyNumberFormat="1" applyFont="1" applyFill="1" applyBorder="1" applyAlignment="1">
      <alignment horizontal="left" vertical="top" wrapText="1"/>
    </xf>
    <xf numFmtId="49" fontId="88" fillId="78" borderId="76" xfId="4" applyNumberFormat="1" applyFont="1" applyFill="1" applyBorder="1" applyAlignment="1">
      <alignment horizontal="center" vertical="center" wrapText="1"/>
    </xf>
    <xf numFmtId="49" fontId="88" fillId="78" borderId="95" xfId="4" applyNumberFormat="1" applyFont="1" applyFill="1" applyBorder="1" applyAlignment="1">
      <alignment horizontal="center" vertical="center" wrapText="1"/>
    </xf>
    <xf numFmtId="49" fontId="88" fillId="78" borderId="96" xfId="4" applyNumberFormat="1" applyFont="1" applyFill="1" applyBorder="1" applyAlignment="1">
      <alignment horizontal="center" vertical="center" wrapText="1"/>
    </xf>
    <xf numFmtId="49" fontId="87" fillId="14" borderId="41" xfId="4" applyNumberFormat="1" applyFont="1" applyFill="1" applyBorder="1" applyAlignment="1">
      <alignment horizontal="left" vertical="center" wrapText="1"/>
    </xf>
    <xf numFmtId="49" fontId="87" fillId="80" borderId="13" xfId="4" applyNumberFormat="1" applyFont="1" applyFill="1" applyBorder="1" applyAlignment="1">
      <alignment horizontal="left" vertical="top" wrapText="1"/>
    </xf>
    <xf numFmtId="49" fontId="87" fillId="81" borderId="6" xfId="4" applyNumberFormat="1" applyFont="1" applyFill="1" applyBorder="1" applyAlignment="1">
      <alignment horizontal="left" vertical="top" wrapText="1"/>
    </xf>
    <xf numFmtId="49" fontId="87" fillId="81" borderId="3" xfId="4" applyNumberFormat="1" applyFont="1" applyFill="1" applyBorder="1" applyAlignment="1">
      <alignment horizontal="left" vertical="top" wrapText="1"/>
    </xf>
    <xf numFmtId="49" fontId="89" fillId="78" borderId="42" xfId="4" applyNumberFormat="1" applyFont="1" applyFill="1" applyBorder="1" applyAlignment="1">
      <alignment horizontal="left" vertical="top" wrapText="1"/>
    </xf>
    <xf numFmtId="49" fontId="89" fillId="78" borderId="43" xfId="4" applyNumberFormat="1" applyFont="1" applyFill="1" applyBorder="1" applyAlignment="1">
      <alignment horizontal="left" vertical="top" wrapText="1"/>
    </xf>
    <xf numFmtId="49" fontId="89" fillId="78" borderId="71" xfId="4" applyNumberFormat="1" applyFont="1" applyFill="1" applyBorder="1" applyAlignment="1">
      <alignment horizontal="left" vertical="top" wrapText="1"/>
    </xf>
    <xf numFmtId="49" fontId="89" fillId="78" borderId="1" xfId="4" applyNumberFormat="1" applyFont="1" applyFill="1" applyBorder="1" applyAlignment="1">
      <alignment horizontal="left" vertical="top" wrapText="1"/>
    </xf>
    <xf numFmtId="49" fontId="89" fillId="78" borderId="9" xfId="4" applyNumberFormat="1" applyFont="1" applyFill="1" applyBorder="1" applyAlignment="1">
      <alignment horizontal="left" vertical="top" wrapText="1"/>
    </xf>
    <xf numFmtId="0" fontId="86" fillId="15" borderId="6" xfId="4" applyFont="1" applyFill="1" applyBorder="1" applyAlignment="1">
      <alignment horizontal="left" vertical="center" wrapText="1"/>
    </xf>
    <xf numFmtId="0" fontId="86" fillId="15" borderId="94" xfId="4" applyFont="1" applyFill="1" applyBorder="1" applyAlignment="1">
      <alignment horizontal="left" vertical="center" wrapText="1"/>
    </xf>
    <xf numFmtId="0" fontId="86" fillId="15" borderId="8" xfId="4" applyFont="1" applyFill="1" applyBorder="1" applyAlignment="1">
      <alignment horizontal="left" vertical="center" wrapText="1"/>
    </xf>
    <xf numFmtId="0" fontId="87" fillId="14" borderId="6" xfId="4" applyFont="1" applyFill="1" applyBorder="1" applyAlignment="1">
      <alignment horizontal="left" vertical="center" wrapText="1"/>
    </xf>
    <xf numFmtId="0" fontId="87" fillId="14" borderId="94" xfId="4" applyFont="1" applyFill="1" applyBorder="1" applyAlignment="1">
      <alignment horizontal="left" vertical="center" wrapText="1"/>
    </xf>
    <xf numFmtId="0" fontId="87" fillId="14" borderId="8" xfId="4" applyFont="1" applyFill="1" applyBorder="1" applyAlignment="1">
      <alignment horizontal="left" vertical="center" wrapText="1"/>
    </xf>
    <xf numFmtId="0" fontId="87" fillId="80" borderId="6" xfId="4" applyFont="1" applyFill="1" applyBorder="1" applyAlignment="1">
      <alignment horizontal="left" vertical="top" wrapText="1"/>
    </xf>
    <xf numFmtId="0" fontId="87" fillId="80" borderId="8" xfId="4" applyFont="1" applyFill="1" applyBorder="1" applyAlignment="1">
      <alignment horizontal="left" vertical="top" wrapText="1"/>
    </xf>
    <xf numFmtId="0" fontId="10" fillId="0" borderId="1" xfId="0" applyFont="1" applyBorder="1" applyAlignment="1">
      <alignment horizontal="center" vertical="center" wrapText="1"/>
    </xf>
    <xf numFmtId="0" fontId="10" fillId="0" borderId="9" xfId="0" applyFont="1" applyBorder="1" applyAlignment="1">
      <alignment horizontal="center" vertical="center" wrapText="1"/>
    </xf>
    <xf numFmtId="0" fontId="12" fillId="15" borderId="1" xfId="0" applyFont="1" applyFill="1" applyBorder="1" applyAlignment="1">
      <alignment vertical="center" wrapText="1"/>
    </xf>
    <xf numFmtId="0" fontId="12" fillId="15" borderId="9" xfId="0" applyFont="1" applyFill="1" applyBorder="1" applyAlignment="1">
      <alignment vertical="center" wrapText="1"/>
    </xf>
    <xf numFmtId="0" fontId="12" fillId="15" borderId="2" xfId="0" applyFont="1" applyFill="1" applyBorder="1" applyAlignment="1">
      <alignment vertical="center" wrapText="1"/>
    </xf>
    <xf numFmtId="0" fontId="12" fillId="15" borderId="5" xfId="0" applyFont="1" applyFill="1" applyBorder="1" applyAlignment="1">
      <alignment vertical="center" wrapText="1"/>
    </xf>
    <xf numFmtId="0" fontId="0" fillId="14" borderId="14" xfId="0" applyFill="1" applyBorder="1" applyAlignment="1">
      <alignment horizontal="center" vertical="center"/>
    </xf>
    <xf numFmtId="0" fontId="8" fillId="0" borderId="14" xfId="0" applyFont="1" applyBorder="1" applyAlignment="1">
      <alignment horizontal="left" vertical="center" wrapText="1"/>
    </xf>
    <xf numFmtId="0" fontId="10" fillId="0" borderId="1"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3" fillId="0" borderId="14" xfId="0" applyFont="1" applyBorder="1" applyAlignment="1">
      <alignment horizontal="left" vertical="center" wrapText="1"/>
    </xf>
    <xf numFmtId="0" fontId="20" fillId="0" borderId="0" xfId="0" applyFont="1" applyBorder="1" applyAlignment="1">
      <alignment horizontal="center" vertical="center"/>
    </xf>
    <xf numFmtId="0" fontId="28" fillId="0" borderId="0" xfId="0" applyFont="1" applyAlignment="1">
      <alignment horizontal="left" vertical="center" wrapText="1"/>
    </xf>
    <xf numFmtId="0" fontId="21" fillId="0" borderId="12" xfId="0" applyFont="1" applyBorder="1" applyAlignment="1">
      <alignment horizontal="center" vertical="center" wrapText="1"/>
    </xf>
    <xf numFmtId="0" fontId="4" fillId="2" borderId="20" xfId="0" applyFont="1" applyFill="1" applyBorder="1" applyAlignment="1">
      <alignment horizontal="center" vertical="top" wrapText="1"/>
    </xf>
    <xf numFmtId="0" fontId="4" fillId="2" borderId="0" xfId="0" applyFont="1" applyFill="1" applyBorder="1" applyAlignment="1">
      <alignment horizontal="center" vertical="top" wrapText="1"/>
    </xf>
    <xf numFmtId="0" fontId="4" fillId="24" borderId="18" xfId="0" applyFont="1" applyFill="1" applyBorder="1" applyAlignment="1">
      <alignment horizontal="left" vertical="center" wrapText="1"/>
    </xf>
    <xf numFmtId="0" fontId="4" fillId="24" borderId="0" xfId="0" applyFont="1" applyFill="1" applyBorder="1" applyAlignment="1">
      <alignment horizontal="left" vertical="center" wrapText="1"/>
    </xf>
    <xf numFmtId="0" fontId="21" fillId="0" borderId="12" xfId="0" applyFont="1" applyBorder="1" applyAlignment="1">
      <alignment horizontal="center" vertical="center"/>
    </xf>
    <xf numFmtId="0" fontId="4" fillId="2" borderId="11"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3" borderId="11" xfId="0" applyFont="1" applyFill="1" applyBorder="1" applyAlignment="1">
      <alignment horizontal="left" vertical="center" wrapText="1"/>
    </xf>
    <xf numFmtId="0" fontId="4" fillId="3" borderId="0" xfId="0" applyFont="1" applyFill="1" applyBorder="1" applyAlignment="1">
      <alignment horizontal="left" vertical="center" wrapText="1"/>
    </xf>
    <xf numFmtId="0" fontId="4" fillId="4" borderId="2" xfId="0" applyFont="1" applyFill="1" applyBorder="1" applyAlignment="1">
      <alignment vertical="top" wrapText="1"/>
    </xf>
    <xf numFmtId="0" fontId="4" fillId="4" borderId="20" xfId="0" applyFont="1" applyFill="1" applyBorder="1" applyAlignment="1">
      <alignment vertical="top" wrapText="1"/>
    </xf>
    <xf numFmtId="0" fontId="2" fillId="0" borderId="3" xfId="0" applyFont="1" applyBorder="1"/>
    <xf numFmtId="0" fontId="2" fillId="0" borderId="5" xfId="0" applyFont="1" applyBorder="1"/>
    <xf numFmtId="0" fontId="2" fillId="0" borderId="13" xfId="0" applyFont="1" applyBorder="1"/>
    <xf numFmtId="0" fontId="2" fillId="0" borderId="7" xfId="0" applyFont="1" applyBorder="1"/>
    <xf numFmtId="0" fontId="4" fillId="4" borderId="11" xfId="0" applyFont="1" applyFill="1" applyBorder="1" applyAlignment="1">
      <alignment horizontal="left" vertical="center" wrapText="1"/>
    </xf>
    <xf numFmtId="0" fontId="4" fillId="4" borderId="0" xfId="0" applyFont="1" applyFill="1" applyBorder="1" applyAlignment="1">
      <alignment horizontal="left" vertical="center" wrapText="1"/>
    </xf>
    <xf numFmtId="0" fontId="4" fillId="5" borderId="11" xfId="0" applyFont="1" applyFill="1" applyBorder="1" applyAlignment="1">
      <alignment horizontal="left" vertical="center" wrapText="1"/>
    </xf>
    <xf numFmtId="0" fontId="4" fillId="5" borderId="0" xfId="0" applyFont="1" applyFill="1" applyBorder="1" applyAlignment="1">
      <alignment horizontal="left" vertical="center" wrapText="1"/>
    </xf>
    <xf numFmtId="0" fontId="4" fillId="6" borderId="11"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7" borderId="11" xfId="0" applyFont="1" applyFill="1" applyBorder="1" applyAlignment="1">
      <alignment horizontal="left" vertical="top" wrapText="1"/>
    </xf>
    <xf numFmtId="0" fontId="4" fillId="7" borderId="0" xfId="0" applyFont="1" applyFill="1" applyBorder="1" applyAlignment="1">
      <alignment horizontal="left" vertical="top" wrapText="1"/>
    </xf>
    <xf numFmtId="0" fontId="4" fillId="6" borderId="2" xfId="0" applyFont="1" applyFill="1" applyBorder="1" applyAlignment="1">
      <alignment vertical="top" wrapText="1"/>
    </xf>
    <xf numFmtId="0" fontId="4" fillId="6" borderId="20" xfId="0" applyFont="1" applyFill="1" applyBorder="1" applyAlignment="1">
      <alignment vertical="top" wrapText="1"/>
    </xf>
    <xf numFmtId="0" fontId="2" fillId="0" borderId="11" xfId="0" applyFont="1" applyBorder="1"/>
    <xf numFmtId="0" fontId="2" fillId="0" borderId="0" xfId="0" applyFont="1" applyBorder="1"/>
    <xf numFmtId="0" fontId="2" fillId="0" borderId="12" xfId="0" applyFont="1" applyBorder="1"/>
    <xf numFmtId="0" fontId="4" fillId="8" borderId="11" xfId="0" applyFont="1" applyFill="1" applyBorder="1" applyAlignment="1">
      <alignment horizontal="left" vertical="top" wrapText="1"/>
    </xf>
    <xf numFmtId="0" fontId="4" fillId="8" borderId="0" xfId="0" applyFont="1" applyFill="1" applyBorder="1" applyAlignment="1">
      <alignment horizontal="left" vertical="top" wrapText="1"/>
    </xf>
    <xf numFmtId="0" fontId="4" fillId="9" borderId="11" xfId="0" applyFont="1" applyFill="1" applyBorder="1" applyAlignment="1">
      <alignment horizontal="left" vertical="top" wrapText="1"/>
    </xf>
    <xf numFmtId="0" fontId="4" fillId="9" borderId="0" xfId="0" applyFont="1" applyFill="1" applyBorder="1" applyAlignment="1">
      <alignment horizontal="left" vertical="top" wrapText="1"/>
    </xf>
    <xf numFmtId="0" fontId="4" fillId="11" borderId="11" xfId="0" applyFont="1" applyFill="1" applyBorder="1" applyAlignment="1">
      <alignment horizontal="left" vertical="top" wrapText="1"/>
    </xf>
    <xf numFmtId="0" fontId="4" fillId="11" borderId="0" xfId="0" applyFont="1" applyFill="1" applyBorder="1" applyAlignment="1">
      <alignment horizontal="left" vertical="top" wrapText="1"/>
    </xf>
    <xf numFmtId="0" fontId="4" fillId="12" borderId="11" xfId="0" applyFont="1" applyFill="1" applyBorder="1" applyAlignment="1">
      <alignment horizontal="left" vertical="top" wrapText="1"/>
    </xf>
    <xf numFmtId="0" fontId="4" fillId="12" borderId="0" xfId="0" applyFont="1" applyFill="1" applyBorder="1" applyAlignment="1">
      <alignment horizontal="left" vertical="top" wrapText="1"/>
    </xf>
    <xf numFmtId="0" fontId="4" fillId="11" borderId="0" xfId="0" applyFont="1" applyFill="1" applyBorder="1" applyAlignment="1">
      <alignment horizontal="center" vertical="top" wrapText="1"/>
    </xf>
    <xf numFmtId="0" fontId="4" fillId="11" borderId="12" xfId="0" applyFont="1" applyFill="1" applyBorder="1" applyAlignment="1">
      <alignment horizontal="center" vertical="top" wrapText="1"/>
    </xf>
    <xf numFmtId="0" fontId="4" fillId="13" borderId="11" xfId="0" applyFont="1" applyFill="1" applyBorder="1" applyAlignment="1">
      <alignment horizontal="left" vertical="top" wrapText="1"/>
    </xf>
    <xf numFmtId="0" fontId="4" fillId="13" borderId="0" xfId="0" applyFont="1" applyFill="1" applyBorder="1" applyAlignment="1">
      <alignment horizontal="left" vertical="top" wrapText="1"/>
    </xf>
    <xf numFmtId="0" fontId="4" fillId="51" borderId="20" xfId="0" applyFont="1" applyFill="1" applyBorder="1" applyAlignment="1">
      <alignment horizontal="left" vertical="top" wrapText="1"/>
    </xf>
    <xf numFmtId="0" fontId="4" fillId="51" borderId="0" xfId="0" applyFont="1" applyFill="1" applyBorder="1" applyAlignment="1">
      <alignment horizontal="left" vertical="top" wrapText="1"/>
    </xf>
    <xf numFmtId="0" fontId="4" fillId="51" borderId="11" xfId="0" applyFont="1" applyFill="1" applyBorder="1" applyAlignment="1">
      <alignment horizontal="left" vertical="top" wrapText="1"/>
    </xf>
    <xf numFmtId="0" fontId="4" fillId="58" borderId="11" xfId="0" applyFont="1" applyFill="1" applyBorder="1" applyAlignment="1">
      <alignment horizontal="left" vertical="top" wrapText="1"/>
    </xf>
    <xf numFmtId="0" fontId="4" fillId="58" borderId="0" xfId="0" applyFont="1" applyFill="1" applyBorder="1" applyAlignment="1">
      <alignment horizontal="left" vertical="top" wrapText="1"/>
    </xf>
    <xf numFmtId="0" fontId="4" fillId="57" borderId="11" xfId="0" applyFont="1" applyFill="1" applyBorder="1" applyAlignment="1">
      <alignment horizontal="left" vertical="top" wrapText="1"/>
    </xf>
    <xf numFmtId="0" fontId="4" fillId="57" borderId="0" xfId="0" applyFont="1" applyFill="1" applyBorder="1" applyAlignment="1">
      <alignment horizontal="left" vertical="top" wrapText="1"/>
    </xf>
    <xf numFmtId="0" fontId="4" fillId="56" borderId="11" xfId="0" applyFont="1" applyFill="1" applyBorder="1" applyAlignment="1">
      <alignment horizontal="left" vertical="top" wrapText="1"/>
    </xf>
    <xf numFmtId="0" fontId="4" fillId="56" borderId="0" xfId="0" applyFont="1" applyFill="1" applyBorder="1" applyAlignment="1">
      <alignment horizontal="left" vertical="top" wrapText="1"/>
    </xf>
    <xf numFmtId="0" fontId="4" fillId="55" borderId="0" xfId="0" applyFont="1" applyFill="1" applyBorder="1" applyAlignment="1">
      <alignment horizontal="left" vertical="top" wrapText="1"/>
    </xf>
    <xf numFmtId="0" fontId="4" fillId="54" borderId="0" xfId="0" applyFont="1" applyFill="1" applyBorder="1" applyAlignment="1">
      <alignment horizontal="left" vertical="top" wrapText="1"/>
    </xf>
    <xf numFmtId="0" fontId="4" fillId="53" borderId="0" xfId="0" applyFont="1" applyFill="1" applyBorder="1" applyAlignment="1">
      <alignment horizontal="left" vertical="top" wrapText="1"/>
    </xf>
    <xf numFmtId="0" fontId="4" fillId="52" borderId="0" xfId="0" applyFont="1" applyFill="1" applyBorder="1" applyAlignment="1">
      <alignment horizontal="left" vertical="top" wrapText="1"/>
    </xf>
    <xf numFmtId="0" fontId="4" fillId="62" borderId="11" xfId="0" applyFont="1" applyFill="1" applyBorder="1" applyAlignment="1">
      <alignment horizontal="left" vertical="top" wrapText="1"/>
    </xf>
    <xf numFmtId="0" fontId="4" fillId="62" borderId="0" xfId="0" applyFont="1" applyFill="1" applyBorder="1" applyAlignment="1">
      <alignment horizontal="left" vertical="top" wrapText="1"/>
    </xf>
    <xf numFmtId="0" fontId="4" fillId="61" borderId="11" xfId="0" applyFont="1" applyFill="1" applyBorder="1" applyAlignment="1">
      <alignment horizontal="left" vertical="top" wrapText="1"/>
    </xf>
    <xf numFmtId="0" fontId="4" fillId="61" borderId="0" xfId="0" applyFont="1" applyFill="1" applyBorder="1" applyAlignment="1">
      <alignment horizontal="left" vertical="top" wrapText="1"/>
    </xf>
    <xf numFmtId="0" fontId="4" fillId="60" borderId="11" xfId="0" applyFont="1" applyFill="1" applyBorder="1" applyAlignment="1">
      <alignment horizontal="left" vertical="top" wrapText="1"/>
    </xf>
    <xf numFmtId="0" fontId="4" fillId="60" borderId="0" xfId="0" applyFont="1" applyFill="1" applyBorder="1" applyAlignment="1">
      <alignment horizontal="left" vertical="top" wrapText="1"/>
    </xf>
    <xf numFmtId="0" fontId="4" fillId="62" borderId="20" xfId="0" applyFont="1" applyFill="1" applyBorder="1" applyAlignment="1">
      <alignment horizontal="left" vertical="top" wrapText="1"/>
    </xf>
    <xf numFmtId="0" fontId="4" fillId="10" borderId="18" xfId="0" applyFont="1" applyFill="1" applyBorder="1" applyAlignment="1">
      <alignment horizontal="left" vertical="top" wrapText="1"/>
    </xf>
    <xf numFmtId="0" fontId="4" fillId="10" borderId="0" xfId="0" applyFont="1" applyFill="1" applyBorder="1" applyAlignment="1">
      <alignment horizontal="left" vertical="top" wrapText="1"/>
    </xf>
    <xf numFmtId="0" fontId="4" fillId="59" borderId="18" xfId="0" applyFont="1" applyFill="1" applyBorder="1" applyAlignment="1">
      <alignment horizontal="left" vertical="top" wrapText="1"/>
    </xf>
    <xf numFmtId="0" fontId="4" fillId="59" borderId="0" xfId="0" applyFont="1" applyFill="1" applyBorder="1" applyAlignment="1">
      <alignment horizontal="left" vertical="top" wrapText="1"/>
    </xf>
    <xf numFmtId="0" fontId="4" fillId="64" borderId="20" xfId="0" applyFont="1" applyFill="1" applyBorder="1" applyAlignment="1">
      <alignment horizontal="left" vertical="top" wrapText="1"/>
    </xf>
    <xf numFmtId="0" fontId="4" fillId="64" borderId="0" xfId="0" applyFont="1" applyFill="1" applyBorder="1" applyAlignment="1">
      <alignment horizontal="left" vertical="top" wrapText="1"/>
    </xf>
    <xf numFmtId="0" fontId="4" fillId="64" borderId="11" xfId="0" applyFont="1" applyFill="1" applyBorder="1" applyAlignment="1">
      <alignment horizontal="left" vertical="top" wrapText="1"/>
    </xf>
    <xf numFmtId="0" fontId="4" fillId="65" borderId="11" xfId="0" applyFont="1" applyFill="1" applyBorder="1" applyAlignment="1">
      <alignment horizontal="left" vertical="top" wrapText="1"/>
    </xf>
    <xf numFmtId="0" fontId="4" fillId="65" borderId="0" xfId="0" applyFont="1" applyFill="1" applyBorder="1" applyAlignment="1">
      <alignment horizontal="left" vertical="top" wrapText="1"/>
    </xf>
    <xf numFmtId="0" fontId="4" fillId="63" borderId="11" xfId="0" applyFont="1" applyFill="1" applyBorder="1" applyAlignment="1">
      <alignment horizontal="left" vertical="top" wrapText="1"/>
    </xf>
    <xf numFmtId="0" fontId="4" fillId="63" borderId="0" xfId="0" applyFont="1" applyFill="1" applyBorder="1" applyAlignment="1">
      <alignment horizontal="left" vertical="top" wrapText="1"/>
    </xf>
    <xf numFmtId="0" fontId="15" fillId="0" borderId="24" xfId="4" applyBorder="1" applyAlignment="1">
      <alignment horizontal="center" vertical="center" textRotation="90"/>
    </xf>
    <xf numFmtId="0" fontId="15" fillId="0" borderId="43" xfId="4" applyBorder="1" applyAlignment="1">
      <alignment horizontal="center" vertical="center" textRotation="90"/>
    </xf>
    <xf numFmtId="0" fontId="15" fillId="0" borderId="25" xfId="4" applyBorder="1" applyAlignment="1">
      <alignment horizontal="center" vertical="center" textRotation="90"/>
    </xf>
    <xf numFmtId="0" fontId="15" fillId="96" borderId="14" xfId="4" applyFill="1" applyBorder="1" applyAlignment="1">
      <alignment horizontal="center" vertical="center"/>
    </xf>
    <xf numFmtId="0" fontId="15" fillId="97" borderId="14" xfId="4" applyFill="1" applyBorder="1" applyAlignment="1">
      <alignment horizontal="center" vertical="center"/>
    </xf>
    <xf numFmtId="0" fontId="15" fillId="95" borderId="14" xfId="4" applyFill="1" applyBorder="1" applyAlignment="1">
      <alignment horizontal="center" vertical="center"/>
    </xf>
    <xf numFmtId="0" fontId="93" fillId="90" borderId="0" xfId="4" applyFont="1" applyFill="1" applyAlignment="1">
      <alignment horizontal="center" vertical="center"/>
    </xf>
    <xf numFmtId="0" fontId="15" fillId="94" borderId="14" xfId="4" applyFill="1" applyBorder="1" applyAlignment="1">
      <alignment horizontal="center" vertical="center"/>
    </xf>
    <xf numFmtId="0" fontId="15" fillId="93" borderId="14" xfId="4" applyFill="1" applyBorder="1" applyAlignment="1">
      <alignment horizontal="center" vertical="center"/>
    </xf>
    <xf numFmtId="0" fontId="15" fillId="91" borderId="14" xfId="4" applyFill="1" applyBorder="1" applyAlignment="1">
      <alignment horizontal="center" vertical="center"/>
    </xf>
    <xf numFmtId="0" fontId="15" fillId="92" borderId="14" xfId="4" applyFill="1" applyBorder="1" applyAlignment="1">
      <alignment horizontal="center" vertical="center"/>
    </xf>
    <xf numFmtId="0" fontId="91" fillId="0" borderId="24" xfId="5" applyBorder="1" applyAlignment="1">
      <alignment horizontal="center" vertical="center" textRotation="90"/>
    </xf>
    <xf numFmtId="0" fontId="91" fillId="0" borderId="43" xfId="5" applyBorder="1" applyAlignment="1">
      <alignment horizontal="center" vertical="center" textRotation="90"/>
    </xf>
    <xf numFmtId="0" fontId="91" fillId="0" borderId="25" xfId="5" applyBorder="1" applyAlignment="1">
      <alignment horizontal="center" vertical="center" textRotation="90"/>
    </xf>
    <xf numFmtId="0" fontId="15" fillId="79" borderId="14" xfId="4" applyFill="1" applyBorder="1" applyAlignment="1">
      <alignment horizontal="center" vertical="center"/>
    </xf>
    <xf numFmtId="0" fontId="15" fillId="0" borderId="0" xfId="4" applyAlignment="1">
      <alignment horizontal="center" vertical="center" textRotation="90"/>
    </xf>
    <xf numFmtId="0" fontId="15" fillId="89" borderId="14" xfId="4" applyFill="1" applyBorder="1" applyAlignment="1">
      <alignment horizontal="center" vertical="center"/>
    </xf>
    <xf numFmtId="0" fontId="15" fillId="82" borderId="98" xfId="4" applyFill="1" applyBorder="1" applyAlignment="1">
      <alignment horizontal="center" vertical="center" wrapText="1"/>
    </xf>
    <xf numFmtId="0" fontId="15" fillId="82" borderId="21" xfId="4" applyFill="1" applyBorder="1" applyAlignment="1">
      <alignment horizontal="center" vertical="center" wrapText="1"/>
    </xf>
    <xf numFmtId="0" fontId="15" fillId="89" borderId="0" xfId="4" applyFill="1" applyAlignment="1">
      <alignment horizontal="center" vertical="center"/>
    </xf>
    <xf numFmtId="0" fontId="15" fillId="82" borderId="99" xfId="4" applyFill="1" applyBorder="1" applyAlignment="1">
      <alignment horizontal="center" vertical="center" wrapText="1"/>
    </xf>
    <xf numFmtId="0" fontId="15" fillId="88" borderId="14" xfId="4" applyFill="1" applyBorder="1" applyAlignment="1">
      <alignment horizontal="center" vertical="center"/>
    </xf>
    <xf numFmtId="0" fontId="15" fillId="82" borderId="24" xfId="4" applyFill="1" applyBorder="1" applyAlignment="1">
      <alignment horizontal="left" vertical="center" wrapText="1"/>
    </xf>
    <xf numFmtId="0" fontId="15" fillId="82" borderId="25" xfId="4" applyFill="1" applyBorder="1" applyAlignment="1">
      <alignment horizontal="left" vertical="center" wrapText="1"/>
    </xf>
    <xf numFmtId="0" fontId="92" fillId="0" borderId="14" xfId="4" applyFont="1" applyBorder="1" applyAlignment="1">
      <alignment horizontal="center" vertical="center" textRotation="90"/>
    </xf>
    <xf numFmtId="0" fontId="91" fillId="0" borderId="14" xfId="5" applyBorder="1" applyAlignment="1">
      <alignment horizontal="center" vertical="center" textRotation="90" wrapText="1"/>
    </xf>
    <xf numFmtId="0" fontId="15" fillId="0" borderId="24" xfId="4" applyBorder="1" applyAlignment="1">
      <alignment horizontal="center" vertical="center" textRotation="90" wrapText="1"/>
    </xf>
    <xf numFmtId="0" fontId="15" fillId="0" borderId="43" xfId="4" applyBorder="1" applyAlignment="1">
      <alignment horizontal="center" vertical="center" textRotation="90" wrapText="1"/>
    </xf>
    <xf numFmtId="0" fontId="15" fillId="0" borderId="25" xfId="4" applyBorder="1" applyAlignment="1">
      <alignment horizontal="center" vertical="center" textRotation="90" wrapText="1"/>
    </xf>
    <xf numFmtId="0" fontId="92" fillId="0" borderId="24" xfId="4" applyFont="1" applyBorder="1" applyAlignment="1">
      <alignment horizontal="center" vertical="center" textRotation="90" wrapText="1"/>
    </xf>
    <xf numFmtId="0" fontId="92" fillId="0" borderId="43" xfId="4" applyFont="1" applyBorder="1" applyAlignment="1">
      <alignment horizontal="center" vertical="center" textRotation="90" wrapText="1"/>
    </xf>
    <xf numFmtId="0" fontId="92" fillId="0" borderId="25" xfId="4" applyFont="1" applyBorder="1" applyAlignment="1">
      <alignment horizontal="center" vertical="center" textRotation="90" wrapText="1"/>
    </xf>
    <xf numFmtId="0" fontId="15" fillId="86" borderId="0" xfId="4" applyFill="1" applyAlignment="1">
      <alignment horizontal="center"/>
    </xf>
    <xf numFmtId="0" fontId="15" fillId="87" borderId="0" xfId="4" applyFill="1" applyAlignment="1">
      <alignment horizontal="center"/>
    </xf>
    <xf numFmtId="0" fontId="15" fillId="82" borderId="43" xfId="4" applyFill="1" applyBorder="1" applyAlignment="1">
      <alignment horizontal="center" vertical="center" wrapText="1"/>
    </xf>
    <xf numFmtId="0" fontId="15" fillId="82" borderId="25" xfId="4" applyFill="1" applyBorder="1" applyAlignment="1">
      <alignment horizontal="center" vertical="center" wrapText="1"/>
    </xf>
    <xf numFmtId="0" fontId="92" fillId="0" borderId="24" xfId="4" applyFont="1" applyBorder="1" applyAlignment="1">
      <alignment horizontal="center" vertical="center" textRotation="90"/>
    </xf>
    <xf numFmtId="0" fontId="92" fillId="0" borderId="43" xfId="4" applyFont="1" applyBorder="1" applyAlignment="1">
      <alignment horizontal="center" vertical="center" textRotation="90"/>
    </xf>
    <xf numFmtId="0" fontId="92" fillId="0" borderId="25" xfId="4" applyFont="1" applyBorder="1" applyAlignment="1">
      <alignment horizontal="center" vertical="center" textRotation="90"/>
    </xf>
    <xf numFmtId="0" fontId="15" fillId="82" borderId="24" xfId="4" applyFill="1" applyBorder="1" applyAlignment="1">
      <alignment horizontal="center" vertical="center" wrapText="1"/>
    </xf>
    <xf numFmtId="0" fontId="30" fillId="0" borderId="88" xfId="3" applyFont="1" applyBorder="1" applyAlignment="1">
      <alignment horizontal="left" vertical="center"/>
    </xf>
    <xf numFmtId="0" fontId="30" fillId="0" borderId="90" xfId="3" applyFont="1" applyBorder="1" applyAlignment="1">
      <alignment horizontal="left" vertical="center"/>
    </xf>
    <xf numFmtId="0" fontId="77" fillId="0" borderId="0" xfId="3" applyFont="1" applyAlignment="1">
      <alignment horizontal="right" vertical="center"/>
    </xf>
    <xf numFmtId="0" fontId="78" fillId="0" borderId="0" xfId="3" applyFont="1" applyAlignment="1">
      <alignment horizontal="right" vertical="center"/>
    </xf>
    <xf numFmtId="0" fontId="79" fillId="0" borderId="0" xfId="3" applyFont="1" applyAlignment="1">
      <alignment horizontal="right" vertical="center"/>
    </xf>
    <xf numFmtId="0" fontId="49" fillId="77" borderId="83" xfId="3" applyFont="1" applyFill="1" applyBorder="1" applyAlignment="1">
      <alignment horizontal="center" vertical="center"/>
    </xf>
    <xf numFmtId="0" fontId="49" fillId="77" borderId="84" xfId="3" applyFont="1" applyFill="1" applyBorder="1" applyAlignment="1">
      <alignment horizontal="center" vertical="center"/>
    </xf>
    <xf numFmtId="0" fontId="72" fillId="77" borderId="84" xfId="3" applyFont="1" applyFill="1" applyBorder="1" applyAlignment="1">
      <alignment horizontal="center" vertical="center"/>
    </xf>
    <xf numFmtId="0" fontId="54" fillId="77" borderId="84" xfId="3" applyFont="1" applyFill="1" applyBorder="1" applyAlignment="1">
      <alignment horizontal="center" vertical="center"/>
    </xf>
    <xf numFmtId="0" fontId="54" fillId="77" borderId="85" xfId="3" applyFont="1" applyFill="1" applyBorder="1" applyAlignment="1">
      <alignment horizontal="center" vertical="center"/>
    </xf>
    <xf numFmtId="0" fontId="66" fillId="0" borderId="70" xfId="3" applyBorder="1" applyAlignment="1">
      <alignment horizontal="center"/>
    </xf>
    <xf numFmtId="0" fontId="66" fillId="0" borderId="41" xfId="3" applyBorder="1" applyAlignment="1">
      <alignment horizontal="center"/>
    </xf>
    <xf numFmtId="0" fontId="66" fillId="0" borderId="77" xfId="3" applyBorder="1" applyAlignment="1">
      <alignment horizontal="center"/>
    </xf>
    <xf numFmtId="0" fontId="66" fillId="0" borderId="80" xfId="3" applyBorder="1" applyAlignment="1">
      <alignment horizontal="center"/>
    </xf>
    <xf numFmtId="0" fontId="66" fillId="0" borderId="86" xfId="3" applyBorder="1" applyAlignment="1">
      <alignment horizontal="center"/>
    </xf>
    <xf numFmtId="0" fontId="66" fillId="0" borderId="79" xfId="3" applyBorder="1" applyAlignment="1">
      <alignment horizontal="center"/>
    </xf>
    <xf numFmtId="10" fontId="75" fillId="0" borderId="0" xfId="3" applyNumberFormat="1" applyFont="1" applyAlignment="1">
      <alignment horizontal="center" vertical="center"/>
    </xf>
    <xf numFmtId="164" fontId="30" fillId="0" borderId="87" xfId="3" applyNumberFormat="1" applyFont="1" applyBorder="1" applyAlignment="1">
      <alignment horizontal="center" vertical="center"/>
    </xf>
    <xf numFmtId="0" fontId="30" fillId="0" borderId="87" xfId="3" applyFont="1" applyBorder="1" applyAlignment="1">
      <alignment horizontal="center" vertical="center"/>
    </xf>
    <xf numFmtId="164" fontId="49" fillId="0" borderId="88" xfId="3" applyNumberFormat="1" applyFont="1" applyBorder="1" applyAlignment="1" applyProtection="1">
      <alignment horizontal="center" vertical="center"/>
      <protection locked="0"/>
    </xf>
    <xf numFmtId="164" fontId="49" fillId="0" borderId="89" xfId="3" applyNumberFormat="1" applyFont="1" applyBorder="1" applyAlignment="1" applyProtection="1">
      <alignment horizontal="center" vertical="center"/>
      <protection locked="0"/>
    </xf>
    <xf numFmtId="0" fontId="49" fillId="0" borderId="89" xfId="3" applyFont="1" applyBorder="1" applyAlignment="1">
      <alignment horizontal="center" vertical="center"/>
    </xf>
    <xf numFmtId="0" fontId="49" fillId="0" borderId="90" xfId="3" applyFont="1" applyBorder="1" applyAlignment="1">
      <alignment horizontal="center" vertical="center"/>
    </xf>
    <xf numFmtId="0" fontId="52" fillId="0" borderId="91" xfId="3" applyFont="1" applyBorder="1" applyAlignment="1">
      <alignment horizontal="left" vertical="top" wrapText="1"/>
    </xf>
    <xf numFmtId="0" fontId="70" fillId="0" borderId="92" xfId="3" applyFont="1" applyBorder="1" applyAlignment="1">
      <alignment horizontal="left" vertical="top"/>
    </xf>
    <xf numFmtId="0" fontId="70" fillId="0" borderId="93" xfId="3" applyFont="1" applyBorder="1" applyAlignment="1">
      <alignment horizontal="left" vertical="top"/>
    </xf>
    <xf numFmtId="0" fontId="70" fillId="0" borderId="82" xfId="3" applyFont="1" applyBorder="1" applyAlignment="1">
      <alignment horizontal="left" vertical="top"/>
    </xf>
    <xf numFmtId="164" fontId="41" fillId="77" borderId="88" xfId="3" applyNumberFormat="1" applyFont="1" applyFill="1" applyBorder="1" applyAlignment="1">
      <alignment horizontal="center" vertical="center"/>
    </xf>
    <xf numFmtId="164" fontId="41" fillId="77" borderId="89" xfId="3" applyNumberFormat="1" applyFont="1" applyFill="1" applyBorder="1" applyAlignment="1">
      <alignment horizontal="center" vertical="center"/>
    </xf>
    <xf numFmtId="0" fontId="41" fillId="77" borderId="89" xfId="3" applyFont="1" applyFill="1" applyBorder="1" applyAlignment="1">
      <alignment horizontal="center" vertical="center"/>
    </xf>
    <xf numFmtId="0" fontId="41" fillId="77" borderId="90" xfId="3" applyFont="1" applyFill="1" applyBorder="1" applyAlignment="1">
      <alignment horizontal="center" vertical="center"/>
    </xf>
    <xf numFmtId="0" fontId="72" fillId="74" borderId="83" xfId="3" applyFont="1" applyFill="1" applyBorder="1" applyAlignment="1">
      <alignment horizontal="left" vertical="center" wrapText="1"/>
    </xf>
    <xf numFmtId="0" fontId="72" fillId="74" borderId="84" xfId="3" applyFont="1" applyFill="1" applyBorder="1" applyAlignment="1">
      <alignment horizontal="left" vertical="center" wrapText="1"/>
    </xf>
    <xf numFmtId="0" fontId="72" fillId="74" borderId="85" xfId="3" applyFont="1" applyFill="1" applyBorder="1" applyAlignment="1">
      <alignment horizontal="left" vertical="center" wrapText="1"/>
    </xf>
    <xf numFmtId="0" fontId="73" fillId="0" borderId="42" xfId="3" applyFont="1" applyBorder="1" applyAlignment="1" applyProtection="1">
      <alignment horizontal="center" vertical="center"/>
      <protection locked="0"/>
    </xf>
    <xf numFmtId="0" fontId="66" fillId="0" borderId="43" xfId="3" applyBorder="1" applyAlignment="1">
      <alignment horizontal="center" vertical="center"/>
    </xf>
    <xf numFmtId="0" fontId="66" fillId="0" borderId="81" xfId="3" applyBorder="1" applyAlignment="1">
      <alignment horizontal="center" vertical="center"/>
    </xf>
    <xf numFmtId="0" fontId="72" fillId="0" borderId="70" xfId="3" applyFont="1" applyBorder="1" applyAlignment="1">
      <alignment horizontal="center" vertical="center" wrapText="1"/>
    </xf>
    <xf numFmtId="0" fontId="72" fillId="0" borderId="79" xfId="3" applyFont="1" applyBorder="1" applyAlignment="1">
      <alignment horizontal="center" vertical="center" wrapText="1"/>
    </xf>
    <xf numFmtId="0" fontId="43" fillId="0" borderId="41" xfId="3" applyFont="1" applyBorder="1" applyAlignment="1">
      <alignment horizontal="left" vertical="center" wrapText="1"/>
    </xf>
    <xf numFmtId="0" fontId="43" fillId="0" borderId="80" xfId="3" applyFont="1" applyBorder="1" applyAlignment="1">
      <alignment horizontal="left" vertical="center" wrapText="1"/>
    </xf>
    <xf numFmtId="0" fontId="72" fillId="74" borderId="67" xfId="3" applyFont="1" applyFill="1" applyBorder="1" applyAlignment="1">
      <alignment horizontal="left" vertical="center" wrapText="1"/>
    </xf>
    <xf numFmtId="0" fontId="72" fillId="74" borderId="68" xfId="3" applyFont="1" applyFill="1" applyBorder="1" applyAlignment="1">
      <alignment horizontal="left" vertical="center" wrapText="1"/>
    </xf>
    <xf numFmtId="0" fontId="72" fillId="74" borderId="69" xfId="3" applyFont="1" applyFill="1" applyBorder="1" applyAlignment="1">
      <alignment horizontal="left" vertical="center" wrapText="1"/>
    </xf>
    <xf numFmtId="0" fontId="73" fillId="0" borderId="43" xfId="3" applyFont="1" applyBorder="1" applyAlignment="1" applyProtection="1">
      <alignment horizontal="center" vertical="center"/>
      <protection locked="0"/>
    </xf>
    <xf numFmtId="0" fontId="68" fillId="0" borderId="0" xfId="3" applyFont="1" applyAlignment="1">
      <alignment horizontal="right" vertical="center"/>
    </xf>
    <xf numFmtId="0" fontId="69" fillId="0" borderId="0" xfId="3" applyFont="1" applyAlignment="1">
      <alignment horizontal="right" vertical="center"/>
    </xf>
    <xf numFmtId="0" fontId="48" fillId="0" borderId="0" xfId="3" applyFont="1" applyAlignment="1">
      <alignment horizontal="center" vertical="center"/>
    </xf>
    <xf numFmtId="0" fontId="49" fillId="0" borderId="0" xfId="3" applyFont="1" applyAlignment="1">
      <alignment horizontal="center" vertical="center"/>
    </xf>
    <xf numFmtId="0" fontId="49" fillId="74" borderId="67" xfId="3" applyFont="1" applyFill="1" applyBorder="1" applyAlignment="1">
      <alignment horizontal="left" vertical="center"/>
    </xf>
    <xf numFmtId="0" fontId="49" fillId="74" borderId="68" xfId="3" applyFont="1" applyFill="1" applyBorder="1" applyAlignment="1">
      <alignment horizontal="left" vertical="center"/>
    </xf>
    <xf numFmtId="0" fontId="49" fillId="74" borderId="69" xfId="3" applyFont="1" applyFill="1" applyBorder="1" applyAlignment="1">
      <alignment horizontal="left" vertical="center"/>
    </xf>
    <xf numFmtId="0" fontId="30" fillId="0" borderId="63" xfId="2" applyBorder="1" applyAlignment="1" applyProtection="1">
      <alignment horizontal="center" vertical="center" wrapText="1"/>
      <protection locked="0"/>
    </xf>
    <xf numFmtId="14" fontId="45" fillId="0" borderId="64" xfId="2" applyNumberFormat="1" applyFont="1" applyBorder="1" applyAlignment="1" applyProtection="1">
      <alignment horizontal="center" vertical="center"/>
      <protection locked="0"/>
    </xf>
    <xf numFmtId="0" fontId="30" fillId="0" borderId="65" xfId="2" applyBorder="1" applyAlignment="1" applyProtection="1">
      <alignment horizontal="center" vertical="center" wrapText="1"/>
      <protection locked="0"/>
    </xf>
    <xf numFmtId="14" fontId="64" fillId="0" borderId="0" xfId="2" applyNumberFormat="1" applyFont="1" applyAlignment="1">
      <alignment horizontal="center" vertical="center"/>
    </xf>
    <xf numFmtId="0" fontId="49" fillId="0" borderId="0" xfId="2" applyFont="1" applyAlignment="1">
      <alignment horizontal="right" vertical="center"/>
    </xf>
    <xf numFmtId="0" fontId="54" fillId="0" borderId="0" xfId="2" applyFont="1" applyAlignment="1">
      <alignment horizontal="right" vertical="center"/>
    </xf>
    <xf numFmtId="0" fontId="49" fillId="73" borderId="58" xfId="2" applyFont="1" applyFill="1" applyBorder="1" applyAlignment="1">
      <alignment horizontal="center" vertical="center"/>
    </xf>
    <xf numFmtId="0" fontId="54" fillId="73" borderId="59" xfId="2" applyFont="1" applyFill="1" applyBorder="1" applyAlignment="1">
      <alignment horizontal="center" vertical="center"/>
    </xf>
    <xf numFmtId="0" fontId="62" fillId="0" borderId="60" xfId="2" applyFont="1" applyBorder="1" applyAlignment="1" applyProtection="1">
      <alignment vertical="top" wrapText="1"/>
      <protection locked="0"/>
    </xf>
    <xf numFmtId="0" fontId="63" fillId="0" borderId="60" xfId="2" applyFont="1" applyBorder="1" applyAlignment="1" applyProtection="1">
      <alignment vertical="top" wrapText="1"/>
      <protection locked="0"/>
    </xf>
    <xf numFmtId="0" fontId="49" fillId="0" borderId="61" xfId="2" applyFont="1" applyBorder="1" applyAlignment="1">
      <alignment horizontal="center" vertical="center" wrapText="1"/>
    </xf>
    <xf numFmtId="0" fontId="49" fillId="0" borderId="36" xfId="2" applyFont="1" applyBorder="1" applyAlignment="1">
      <alignment horizontal="center" vertical="center"/>
    </xf>
    <xf numFmtId="164" fontId="40" fillId="0" borderId="55" xfId="2" applyNumberFormat="1" applyFont="1" applyBorder="1" applyAlignment="1">
      <alignment horizontal="center" vertical="center"/>
    </xf>
    <xf numFmtId="0" fontId="57" fillId="0" borderId="55" xfId="2" applyFont="1" applyBorder="1" applyAlignment="1">
      <alignment horizontal="center" vertical="center"/>
    </xf>
    <xf numFmtId="164" fontId="40" fillId="0" borderId="56" xfId="2" applyNumberFormat="1" applyFont="1" applyBorder="1" applyAlignment="1" applyProtection="1">
      <alignment horizontal="center" vertical="center"/>
      <protection locked="0"/>
    </xf>
    <xf numFmtId="0" fontId="40" fillId="0" borderId="57" xfId="2" applyFont="1" applyBorder="1" applyAlignment="1">
      <alignment horizontal="center" vertical="center"/>
    </xf>
    <xf numFmtId="164" fontId="41" fillId="73" borderId="56" xfId="2" applyNumberFormat="1" applyFont="1" applyFill="1" applyBorder="1" applyAlignment="1">
      <alignment horizontal="center" vertical="center"/>
    </xf>
    <xf numFmtId="0" fontId="41" fillId="73" borderId="57" xfId="2" applyFont="1" applyFill="1" applyBorder="1" applyAlignment="1">
      <alignment horizontal="center" vertical="center"/>
    </xf>
    <xf numFmtId="0" fontId="49" fillId="0" borderId="53" xfId="2" applyFont="1" applyBorder="1" applyAlignment="1">
      <alignment horizontal="center" vertical="center" wrapText="1"/>
    </xf>
    <xf numFmtId="0" fontId="30" fillId="0" borderId="54" xfId="2" applyBorder="1" applyAlignment="1">
      <alignment horizontal="left" vertical="center" wrapText="1" indent="1"/>
    </xf>
    <xf numFmtId="2" fontId="52" fillId="0" borderId="41" xfId="2" applyNumberFormat="1" applyFont="1" applyBorder="1" applyAlignment="1">
      <alignment horizontal="center" vertical="center"/>
    </xf>
    <xf numFmtId="9" fontId="56" fillId="0" borderId="0" xfId="2" applyNumberFormat="1" applyFont="1" applyAlignment="1">
      <alignment horizontal="center" vertical="center"/>
    </xf>
    <xf numFmtId="9" fontId="30" fillId="0" borderId="0" xfId="2" applyNumberFormat="1" applyAlignment="1">
      <alignment vertical="center" wrapText="1"/>
    </xf>
    <xf numFmtId="0" fontId="49" fillId="66" borderId="36" xfId="2" applyFont="1" applyFill="1" applyBorder="1" applyAlignment="1" applyProtection="1">
      <alignment horizontal="left" vertical="center" wrapText="1" indent="1"/>
      <protection locked="0"/>
    </xf>
    <xf numFmtId="0" fontId="49" fillId="0" borderId="44" xfId="2" applyFont="1" applyBorder="1" applyAlignment="1">
      <alignment horizontal="center" vertical="center" wrapText="1"/>
    </xf>
    <xf numFmtId="0" fontId="30" fillId="0" borderId="45" xfId="2" applyBorder="1" applyAlignment="1">
      <alignment horizontal="left" vertical="center" wrapText="1" indent="1"/>
    </xf>
    <xf numFmtId="0" fontId="49" fillId="0" borderId="46" xfId="2" applyFont="1" applyBorder="1" applyAlignment="1">
      <alignment horizontal="center" vertical="center" wrapText="1"/>
    </xf>
    <xf numFmtId="0" fontId="30" fillId="0" borderId="47" xfId="2" applyBorder="1" applyAlignment="1">
      <alignment horizontal="left" vertical="center" wrapText="1" indent="1"/>
    </xf>
    <xf numFmtId="2" fontId="52" fillId="0" borderId="42" xfId="2" applyNumberFormat="1" applyFont="1" applyBorder="1" applyAlignment="1">
      <alignment horizontal="center" vertical="center"/>
    </xf>
    <xf numFmtId="2" fontId="52" fillId="0" borderId="43" xfId="2" applyNumberFormat="1" applyFont="1" applyBorder="1" applyAlignment="1">
      <alignment horizontal="center" vertical="center"/>
    </xf>
    <xf numFmtId="2" fontId="52" fillId="0" borderId="25" xfId="2" applyNumberFormat="1" applyFont="1" applyBorder="1" applyAlignment="1">
      <alignment horizontal="center" vertical="center"/>
    </xf>
    <xf numFmtId="0" fontId="49" fillId="0" borderId="37" xfId="2" applyFont="1" applyBorder="1" applyAlignment="1">
      <alignment horizontal="center" vertical="center" wrapText="1"/>
    </xf>
    <xf numFmtId="2" fontId="52" fillId="0" borderId="41" xfId="2" applyNumberFormat="1" applyFont="1" applyBorder="1" applyAlignment="1">
      <alignment horizontal="center" vertical="center" wrapText="1"/>
    </xf>
    <xf numFmtId="0" fontId="49" fillId="0" borderId="32" xfId="2" applyFont="1" applyBorder="1" applyAlignment="1">
      <alignment horizontal="center" vertical="center"/>
    </xf>
    <xf numFmtId="0" fontId="49" fillId="66" borderId="36" xfId="2" applyFont="1" applyFill="1" applyBorder="1" applyAlignment="1" applyProtection="1">
      <alignment horizontal="left" vertical="center" indent="1"/>
      <protection locked="0"/>
    </xf>
    <xf numFmtId="0" fontId="30" fillId="0" borderId="0" xfId="2" applyAlignment="1">
      <alignment horizontal="left" vertical="center" wrapText="1" indent="1"/>
    </xf>
  </cellXfs>
  <cellStyles count="6">
    <cellStyle name="Lien hypertexte 2" xfId="5"/>
    <cellStyle name="Normal" xfId="0" builtinId="0"/>
    <cellStyle name="Normal 2" xfId="1"/>
    <cellStyle name="Normal 3" xfId="2"/>
    <cellStyle name="Normal 4" xfId="3"/>
    <cellStyle name="Normal 5" xfId="4"/>
  </cellStyles>
  <dxfs count="0"/>
  <tableStyles count="0" defaultTableStyle="TableStyleMedium2" defaultPivotStyle="PivotStyleLight16"/>
  <colors>
    <mruColors>
      <color rgb="FFC7A1E3"/>
      <color rgb="FFB07BD7"/>
      <color rgb="FFE1CCF0"/>
      <color rgb="FF873AC0"/>
      <color rgb="FFFFCD2F"/>
      <color rgb="FFFFDC79"/>
      <color rgb="FFFFE9AB"/>
      <color rgb="FFFFFAEB"/>
      <color rgb="FFF84E56"/>
      <color rgb="FFF96B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jpg"/><Relationship Id="rId4"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xdr:from>
      <xdr:col>4</xdr:col>
      <xdr:colOff>1219199</xdr:colOff>
      <xdr:row>96</xdr:row>
      <xdr:rowOff>152399</xdr:rowOff>
    </xdr:from>
    <xdr:to>
      <xdr:col>5</xdr:col>
      <xdr:colOff>2874048</xdr:colOff>
      <xdr:row>99</xdr:row>
      <xdr:rowOff>174585</xdr:rowOff>
    </xdr:to>
    <xdr:sp macro="" textlink="">
      <xdr:nvSpPr>
        <xdr:cNvPr id="2" name="ZoneTexte 1">
          <a:extLst>
            <a:ext uri="{FF2B5EF4-FFF2-40B4-BE49-F238E27FC236}">
              <a16:creationId xmlns:a16="http://schemas.microsoft.com/office/drawing/2014/main" xmlns="" id="{5C19C5F3-1262-4089-A034-6D10A3957938}"/>
            </a:ext>
          </a:extLst>
        </xdr:cNvPr>
        <xdr:cNvSpPr txBox="1"/>
      </xdr:nvSpPr>
      <xdr:spPr>
        <a:xfrm rot="20568898">
          <a:off x="6375399" y="28718932"/>
          <a:ext cx="4440382" cy="580986"/>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400"/>
            <a:t>Compétence définie en terminale en fonction de la spécificité: AC, EE,</a:t>
          </a:r>
          <a:r>
            <a:rPr lang="fr-FR" sz="1400" baseline="0"/>
            <a:t> ITEC ou SIN.</a:t>
          </a:r>
          <a:endParaRPr lang="fr-FR"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1449399</xdr:colOff>
      <xdr:row>56</xdr:row>
      <xdr:rowOff>322200</xdr:rowOff>
    </xdr:from>
    <xdr:to>
      <xdr:col>5</xdr:col>
      <xdr:colOff>3098091</xdr:colOff>
      <xdr:row>59</xdr:row>
      <xdr:rowOff>58059</xdr:rowOff>
    </xdr:to>
    <xdr:sp macro="" textlink="">
      <xdr:nvSpPr>
        <xdr:cNvPr id="2" name="ZoneTexte 1">
          <a:extLst>
            <a:ext uri="{FF2B5EF4-FFF2-40B4-BE49-F238E27FC236}">
              <a16:creationId xmlns:a16="http://schemas.microsoft.com/office/drawing/2014/main" xmlns="" id="{A4795F6C-45E4-40CB-A08E-DE9459608213}"/>
            </a:ext>
          </a:extLst>
        </xdr:cNvPr>
        <xdr:cNvSpPr txBox="1"/>
      </xdr:nvSpPr>
      <xdr:spPr>
        <a:xfrm rot="20568898">
          <a:off x="6416254" y="18319255"/>
          <a:ext cx="4440382" cy="580986"/>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400"/>
            <a:t>Compétence définie en terminale en fonction de la spécificité: AC, EE,</a:t>
          </a:r>
          <a:r>
            <a:rPr lang="fr-FR" sz="1400" baseline="0"/>
            <a:t> ITEC ou SIN.</a:t>
          </a:r>
          <a:endParaRPr lang="fr-FR"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1430866</xdr:colOff>
      <xdr:row>31</xdr:row>
      <xdr:rowOff>50800</xdr:rowOff>
    </xdr:from>
    <xdr:to>
      <xdr:col>5</xdr:col>
      <xdr:colOff>3085715</xdr:colOff>
      <xdr:row>34</xdr:row>
      <xdr:rowOff>72986</xdr:rowOff>
    </xdr:to>
    <xdr:sp macro="" textlink="">
      <xdr:nvSpPr>
        <xdr:cNvPr id="2" name="ZoneTexte 1">
          <a:extLst>
            <a:ext uri="{FF2B5EF4-FFF2-40B4-BE49-F238E27FC236}">
              <a16:creationId xmlns:a16="http://schemas.microsoft.com/office/drawing/2014/main" xmlns="" id="{C5DC66DE-B7FC-4FFE-B6BB-726AE172C465}"/>
            </a:ext>
          </a:extLst>
        </xdr:cNvPr>
        <xdr:cNvSpPr txBox="1"/>
      </xdr:nvSpPr>
      <xdr:spPr>
        <a:xfrm rot="20568898">
          <a:off x="6587066" y="10007600"/>
          <a:ext cx="4440382" cy="580986"/>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400"/>
            <a:t>Compétence définie en terminale en fonction de la spécificité: AC, EE,</a:t>
          </a:r>
          <a:r>
            <a:rPr lang="fr-FR" sz="1400" baseline="0"/>
            <a:t> ITEC ou SIN.</a:t>
          </a:r>
          <a:endParaRPr lang="fr-FR" sz="14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30079</xdr:colOff>
      <xdr:row>13</xdr:row>
      <xdr:rowOff>168040</xdr:rowOff>
    </xdr:from>
    <xdr:to>
      <xdr:col>2</xdr:col>
      <xdr:colOff>207444</xdr:colOff>
      <xdr:row>14</xdr:row>
      <xdr:rowOff>930340</xdr:rowOff>
    </xdr:to>
    <xdr:pic>
      <xdr:nvPicPr>
        <xdr:cNvPr id="2" name="Picture 6" descr="Image associÃ©e">
          <a:extLst>
            <a:ext uri="{FF2B5EF4-FFF2-40B4-BE49-F238E27FC236}">
              <a16:creationId xmlns:a16="http://schemas.microsoft.com/office/drawing/2014/main" xmlns="" id="{15F1206D-9BED-4EDB-82AF-6B7ECA2C35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79" y="5563000"/>
          <a:ext cx="1762325" cy="1737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1265382</xdr:colOff>
      <xdr:row>5</xdr:row>
      <xdr:rowOff>295563</xdr:rowOff>
    </xdr:from>
    <xdr:to>
      <xdr:col>6</xdr:col>
      <xdr:colOff>2004055</xdr:colOff>
      <xdr:row>6</xdr:row>
      <xdr:rowOff>435697</xdr:rowOff>
    </xdr:to>
    <xdr:pic>
      <xdr:nvPicPr>
        <xdr:cNvPr id="3" name="Picture 2" descr="https://encrypted-tbn0.gstatic.com/images?q=tbn:ANd9GcTmXvJknlAQP0WutKm910egHP6J5e3lHfUSOSNu0Dc5nCrv_zrFmA">
          <a:extLst>
            <a:ext uri="{FF2B5EF4-FFF2-40B4-BE49-F238E27FC236}">
              <a16:creationId xmlns:a16="http://schemas.microsoft.com/office/drawing/2014/main" xmlns="" id="{539D1633-0565-47B9-89ED-A4F0401D4878}"/>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227782" y="1575723"/>
          <a:ext cx="738673" cy="505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1421532</xdr:colOff>
      <xdr:row>7</xdr:row>
      <xdr:rowOff>209922</xdr:rowOff>
    </xdr:from>
    <xdr:to>
      <xdr:col>6</xdr:col>
      <xdr:colOff>2040351</xdr:colOff>
      <xdr:row>7</xdr:row>
      <xdr:rowOff>476715</xdr:rowOff>
    </xdr:to>
    <xdr:pic>
      <xdr:nvPicPr>
        <xdr:cNvPr id="4" name="Picture 4" descr="Image associÃ©e">
          <a:extLst>
            <a:ext uri="{FF2B5EF4-FFF2-40B4-BE49-F238E27FC236}">
              <a16:creationId xmlns:a16="http://schemas.microsoft.com/office/drawing/2014/main" xmlns="" id="{1FCFD4A6-1A09-4C23-8400-FC0ACC7C5C9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3932" y="2320662"/>
          <a:ext cx="618819" cy="266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1101967</xdr:colOff>
      <xdr:row>8</xdr:row>
      <xdr:rowOff>29677</xdr:rowOff>
    </xdr:from>
    <xdr:to>
      <xdr:col>7</xdr:col>
      <xdr:colOff>1600033</xdr:colOff>
      <xdr:row>9</xdr:row>
      <xdr:rowOff>58103</xdr:rowOff>
    </xdr:to>
    <xdr:pic>
      <xdr:nvPicPr>
        <xdr:cNvPr id="5" name="Picture 2" descr="Image associÃ©e">
          <a:extLst>
            <a:ext uri="{FF2B5EF4-FFF2-40B4-BE49-F238E27FC236}">
              <a16:creationId xmlns:a16="http://schemas.microsoft.com/office/drawing/2014/main" xmlns="" id="{568E4AD7-85C7-4BE3-BC48-1D5CECB748A2}"/>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7312" t="23037" r="19765" b="12675"/>
        <a:stretch/>
      </xdr:blipFill>
      <xdr:spPr bwMode="auto">
        <a:xfrm>
          <a:off x="7159867" y="2628097"/>
          <a:ext cx="498066" cy="394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1051034</xdr:colOff>
      <xdr:row>9</xdr:row>
      <xdr:rowOff>255462</xdr:rowOff>
    </xdr:from>
    <xdr:to>
      <xdr:col>8</xdr:col>
      <xdr:colOff>1094</xdr:colOff>
      <xdr:row>10</xdr:row>
      <xdr:rowOff>1982</xdr:rowOff>
    </xdr:to>
    <xdr:pic>
      <xdr:nvPicPr>
        <xdr:cNvPr id="6" name="Picture 6" descr="http://www.vitreecrangalaxys3.com/images/galaxy-s5-en-pieces-detaches.png">
          <a:extLst>
            <a:ext uri="{FF2B5EF4-FFF2-40B4-BE49-F238E27FC236}">
              <a16:creationId xmlns:a16="http://schemas.microsoft.com/office/drawing/2014/main" xmlns="" id="{FEBE9685-BA5E-437E-B0DD-B44097A04C7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08934" y="3219642"/>
          <a:ext cx="573121" cy="2951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xdr:colOff>
      <xdr:row>11</xdr:row>
      <xdr:rowOff>388165</xdr:rowOff>
    </xdr:from>
    <xdr:to>
      <xdr:col>7</xdr:col>
      <xdr:colOff>663340</xdr:colOff>
      <xdr:row>12</xdr:row>
      <xdr:rowOff>98588</xdr:rowOff>
    </xdr:to>
    <xdr:pic>
      <xdr:nvPicPr>
        <xdr:cNvPr id="7" name="Picture 8" descr="https://media.gettyimages.com/vectors/telephone-communication-binary-code-vector-pattern-background-vector-id953496768">
          <a:extLst>
            <a:ext uri="{FF2B5EF4-FFF2-40B4-BE49-F238E27FC236}">
              <a16:creationId xmlns:a16="http://schemas.microsoft.com/office/drawing/2014/main" xmlns="" id="{FAE12E40-21BD-4016-9F14-E81CE0AC4B7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63615" y="4266745"/>
          <a:ext cx="657625" cy="449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1408679</xdr:colOff>
      <xdr:row>12</xdr:row>
      <xdr:rowOff>106473</xdr:rowOff>
    </xdr:from>
    <xdr:to>
      <xdr:col>8</xdr:col>
      <xdr:colOff>492832</xdr:colOff>
      <xdr:row>12</xdr:row>
      <xdr:rowOff>704730</xdr:rowOff>
    </xdr:to>
    <xdr:pic>
      <xdr:nvPicPr>
        <xdr:cNvPr id="8" name="Picture 10" descr="https://cdn.pixabay.com/photo/2013/07/13/10/08/code-156629_960_720.png">
          <a:extLst>
            <a:ext uri="{FF2B5EF4-FFF2-40B4-BE49-F238E27FC236}">
              <a16:creationId xmlns:a16="http://schemas.microsoft.com/office/drawing/2014/main" xmlns="" id="{6B81C530-754D-48BB-8663-2377F52DCF9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466579" y="4724193"/>
          <a:ext cx="707214" cy="598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431114</xdr:colOff>
      <xdr:row>11</xdr:row>
      <xdr:rowOff>407693</xdr:rowOff>
    </xdr:from>
    <xdr:to>
      <xdr:col>9</xdr:col>
      <xdr:colOff>1504666</xdr:colOff>
      <xdr:row>12</xdr:row>
      <xdr:rowOff>131007</xdr:rowOff>
    </xdr:to>
    <xdr:pic>
      <xdr:nvPicPr>
        <xdr:cNvPr id="9" name="Picture 16" descr="http://img41.xooimage.com/files/c/8/f/comparaison-2884ed2.png">
          <a:extLst>
            <a:ext uri="{FF2B5EF4-FFF2-40B4-BE49-F238E27FC236}">
              <a16:creationId xmlns:a16="http://schemas.microsoft.com/office/drawing/2014/main" xmlns="" id="{2FFC30CA-8B5B-47D3-B716-340F91F3599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148394" y="4286273"/>
          <a:ext cx="1073552" cy="462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675144</xdr:colOff>
      <xdr:row>7</xdr:row>
      <xdr:rowOff>249745</xdr:rowOff>
    </xdr:from>
    <xdr:to>
      <xdr:col>9</xdr:col>
      <xdr:colOff>1673342</xdr:colOff>
      <xdr:row>9</xdr:row>
      <xdr:rowOff>153863</xdr:rowOff>
    </xdr:to>
    <xdr:pic>
      <xdr:nvPicPr>
        <xdr:cNvPr id="10" name="Picture 14" descr="https://green-growth-org-uk.cdn.gofasterstripes.download/sites/default/files/styles/medium_gi/public/carbon-footprint-world.png?itok=dyRYT9Kx">
          <a:extLst>
            <a:ext uri="{FF2B5EF4-FFF2-40B4-BE49-F238E27FC236}">
              <a16:creationId xmlns:a16="http://schemas.microsoft.com/office/drawing/2014/main" xmlns="" id="{FE2971FB-8EA4-4960-9587-BDC75B1BF3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392424" y="2360485"/>
          <a:ext cx="998198" cy="757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416197</xdr:colOff>
      <xdr:row>4</xdr:row>
      <xdr:rowOff>306552</xdr:rowOff>
    </xdr:from>
    <xdr:to>
      <xdr:col>9</xdr:col>
      <xdr:colOff>1659632</xdr:colOff>
      <xdr:row>5</xdr:row>
      <xdr:rowOff>324960</xdr:rowOff>
    </xdr:to>
    <xdr:pic>
      <xdr:nvPicPr>
        <xdr:cNvPr id="11" name="Picture 12" descr="http://samadekk.com/images/Evolution-du-Samsung-Galaxy-S.png">
          <a:extLst>
            <a:ext uri="{FF2B5EF4-FFF2-40B4-BE49-F238E27FC236}">
              <a16:creationId xmlns:a16="http://schemas.microsoft.com/office/drawing/2014/main" xmlns="" id="{9BFCFEAE-BAA1-4714-9595-A0DE95FFC6D4}"/>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133477" y="1038072"/>
          <a:ext cx="1243435" cy="5670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73750</xdr:colOff>
      <xdr:row>14</xdr:row>
      <xdr:rowOff>761999</xdr:rowOff>
    </xdr:from>
    <xdr:to>
      <xdr:col>8</xdr:col>
      <xdr:colOff>816155</xdr:colOff>
      <xdr:row>15</xdr:row>
      <xdr:rowOff>174988</xdr:rowOff>
    </xdr:to>
    <xdr:pic>
      <xdr:nvPicPr>
        <xdr:cNvPr id="12" name="Image 11" descr="https://images-na.ssl-images-amazon.com/images/I/61ghxZ8k5-L._SX342_.jpg">
          <a:extLst>
            <a:ext uri="{FF2B5EF4-FFF2-40B4-BE49-F238E27FC236}">
              <a16:creationId xmlns:a16="http://schemas.microsoft.com/office/drawing/2014/main" xmlns="" id="{725216B0-C341-44B9-8D50-D528ED43AEC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8700" t="3415" r="17740" b="7913"/>
        <a:stretch/>
      </xdr:blipFill>
      <xdr:spPr bwMode="auto">
        <a:xfrm>
          <a:off x="7754710" y="7132319"/>
          <a:ext cx="742405" cy="876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980802</xdr:colOff>
      <xdr:row>13</xdr:row>
      <xdr:rowOff>578326</xdr:rowOff>
    </xdr:from>
    <xdr:to>
      <xdr:col>9</xdr:col>
      <xdr:colOff>783772</xdr:colOff>
      <xdr:row>14</xdr:row>
      <xdr:rowOff>931001</xdr:rowOff>
    </xdr:to>
    <xdr:pic>
      <xdr:nvPicPr>
        <xdr:cNvPr id="13" name="Picture 6" descr="Image associÃ©e">
          <a:extLst>
            <a:ext uri="{FF2B5EF4-FFF2-40B4-BE49-F238E27FC236}">
              <a16:creationId xmlns:a16="http://schemas.microsoft.com/office/drawing/2014/main" xmlns="" id="{49D6A067-FD40-4E17-AE3B-80E32C2FC06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543" t="44943" r="15330" b="20587"/>
        <a:stretch/>
      </xdr:blipFill>
      <xdr:spPr bwMode="auto">
        <a:xfrm>
          <a:off x="8661762" y="5973286"/>
          <a:ext cx="839289" cy="1328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59570</xdr:colOff>
      <xdr:row>15</xdr:row>
      <xdr:rowOff>578304</xdr:rowOff>
    </xdr:from>
    <xdr:to>
      <xdr:col>9</xdr:col>
      <xdr:colOff>20852</xdr:colOff>
      <xdr:row>17</xdr:row>
      <xdr:rowOff>15511</xdr:rowOff>
    </xdr:to>
    <xdr:pic>
      <xdr:nvPicPr>
        <xdr:cNvPr id="14" name="Image 13" descr="Ãnergie cinÃ©tique et potentielle, illustration conceptuelle de vecteur de loi de physique, affiche Ã©ducative">
          <a:extLst>
            <a:ext uri="{FF2B5EF4-FFF2-40B4-BE49-F238E27FC236}">
              <a16:creationId xmlns:a16="http://schemas.microsoft.com/office/drawing/2014/main" xmlns="" id="{4F661EE6-6E70-471B-8006-984F9EFAB956}"/>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2009" r="8962"/>
        <a:stretch/>
      </xdr:blipFill>
      <xdr:spPr bwMode="auto">
        <a:xfrm>
          <a:off x="7740530" y="8411664"/>
          <a:ext cx="997601" cy="1022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1265464</xdr:colOff>
      <xdr:row>18</xdr:row>
      <xdr:rowOff>88447</xdr:rowOff>
    </xdr:from>
    <xdr:to>
      <xdr:col>8</xdr:col>
      <xdr:colOff>781803</xdr:colOff>
      <xdr:row>18</xdr:row>
      <xdr:rowOff>758190</xdr:rowOff>
    </xdr:to>
    <xdr:pic>
      <xdr:nvPicPr>
        <xdr:cNvPr id="15" name="Image 14" descr="https://images-na.ssl-images-amazon.com/images/I/41f7-3JJaJL._SX355_.jpg">
          <a:extLst>
            <a:ext uri="{FF2B5EF4-FFF2-40B4-BE49-F238E27FC236}">
              <a16:creationId xmlns:a16="http://schemas.microsoft.com/office/drawing/2014/main" xmlns="" id="{2058F001-69BE-4FFE-9A45-8AC24583CBE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323364" y="10055407"/>
          <a:ext cx="1139400" cy="669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1122589</xdr:colOff>
      <xdr:row>18</xdr:row>
      <xdr:rowOff>572222</xdr:rowOff>
    </xdr:from>
    <xdr:to>
      <xdr:col>6</xdr:col>
      <xdr:colOff>1945330</xdr:colOff>
      <xdr:row>19</xdr:row>
      <xdr:rowOff>473257</xdr:rowOff>
    </xdr:to>
    <xdr:pic>
      <xdr:nvPicPr>
        <xdr:cNvPr id="16" name="Image 15" descr="RÃ©sultat de recherche d'images pour &quot;lampe dynamo&quot;">
          <a:extLst>
            <a:ext uri="{FF2B5EF4-FFF2-40B4-BE49-F238E27FC236}">
              <a16:creationId xmlns:a16="http://schemas.microsoft.com/office/drawing/2014/main" xmlns="" id="{EE95805F-A9AA-452B-BF92-53A55CFEB04D}"/>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084989" y="10539182"/>
          <a:ext cx="822741" cy="815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17417</xdr:colOff>
      <xdr:row>28</xdr:row>
      <xdr:rowOff>292554</xdr:rowOff>
    </xdr:from>
    <xdr:to>
      <xdr:col>1</xdr:col>
      <xdr:colOff>744233</xdr:colOff>
      <xdr:row>31</xdr:row>
      <xdr:rowOff>136889</xdr:rowOff>
    </xdr:to>
    <xdr:pic>
      <xdr:nvPicPr>
        <xdr:cNvPr id="17" name="Image 16" descr="Image associÃ©e">
          <a:extLst>
            <a:ext uri="{FF2B5EF4-FFF2-40B4-BE49-F238E27FC236}">
              <a16:creationId xmlns:a16="http://schemas.microsoft.com/office/drawing/2014/main" xmlns="" id="{0CA753A0-9E25-4895-88AE-377BE0A25DE3}"/>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r="9399" b="6507"/>
        <a:stretch/>
      </xdr:blipFill>
      <xdr:spPr bwMode="auto">
        <a:xfrm>
          <a:off x="17417" y="14397174"/>
          <a:ext cx="1519296" cy="1124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118384</xdr:colOff>
      <xdr:row>19</xdr:row>
      <xdr:rowOff>537482</xdr:rowOff>
    </xdr:from>
    <xdr:to>
      <xdr:col>9</xdr:col>
      <xdr:colOff>1589042</xdr:colOff>
      <xdr:row>20</xdr:row>
      <xdr:rowOff>532584</xdr:rowOff>
    </xdr:to>
    <xdr:pic>
      <xdr:nvPicPr>
        <xdr:cNvPr id="18" name="Image 17" descr="https://sc02.alicdn.com/kf/HTB1g.s2SpXXXXalXXXXq6xXFXXXm/mini-box-plastic-enclosure-case-prototype-51x36x20mm.jpg">
          <a:extLst>
            <a:ext uri="{FF2B5EF4-FFF2-40B4-BE49-F238E27FC236}">
              <a16:creationId xmlns:a16="http://schemas.microsoft.com/office/drawing/2014/main" xmlns="" id="{5BDDD5F3-2164-487D-9FCE-4B3896C3F2E2}"/>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20757" r="9001" b="11181"/>
        <a:stretch/>
      </xdr:blipFill>
      <xdr:spPr bwMode="auto">
        <a:xfrm>
          <a:off x="8835664" y="11418842"/>
          <a:ext cx="1470658" cy="11076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68036</xdr:colOff>
      <xdr:row>19</xdr:row>
      <xdr:rowOff>81643</xdr:rowOff>
    </xdr:from>
    <xdr:to>
      <xdr:col>10</xdr:col>
      <xdr:colOff>1649458</xdr:colOff>
      <xdr:row>20</xdr:row>
      <xdr:rowOff>520214</xdr:rowOff>
    </xdr:to>
    <xdr:pic>
      <xdr:nvPicPr>
        <xdr:cNvPr id="19" name="Picture 6" descr="Image associÃ©e">
          <a:extLst>
            <a:ext uri="{FF2B5EF4-FFF2-40B4-BE49-F238E27FC236}">
              <a16:creationId xmlns:a16="http://schemas.microsoft.com/office/drawing/2014/main" xmlns="" id="{B3FA6B8D-A3EA-4558-AC30-5AD567C3E3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13176" y="10963003"/>
          <a:ext cx="1581422" cy="1551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1350818</xdr:colOff>
      <xdr:row>13</xdr:row>
      <xdr:rowOff>147205</xdr:rowOff>
    </xdr:from>
    <xdr:to>
      <xdr:col>8</xdr:col>
      <xdr:colOff>882420</xdr:colOff>
      <xdr:row>14</xdr:row>
      <xdr:rowOff>84685</xdr:rowOff>
    </xdr:to>
    <xdr:pic>
      <xdr:nvPicPr>
        <xdr:cNvPr id="20" name="Image 19">
          <a:extLst>
            <a:ext uri="{FF2B5EF4-FFF2-40B4-BE49-F238E27FC236}">
              <a16:creationId xmlns:a16="http://schemas.microsoft.com/office/drawing/2014/main" xmlns="" id="{D1C23066-4BCC-4CC3-84F2-FC5F00306FA0}"/>
            </a:ext>
          </a:extLst>
        </xdr:cNvPr>
        <xdr:cNvPicPr/>
      </xdr:nvPicPr>
      <xdr:blipFill>
        <a:blip xmlns:r="http://schemas.openxmlformats.org/officeDocument/2006/relationships" r:embed="rId17" cstate="print">
          <a:clrChange>
            <a:clrFrom>
              <a:srgbClr val="E6E6DB"/>
            </a:clrFrom>
            <a:clrTo>
              <a:srgbClr val="E6E6DB">
                <a:alpha val="0"/>
              </a:srgbClr>
            </a:clrTo>
          </a:clrChange>
        </a:blip>
        <a:srcRect l="23523" t="17181" r="26748" b="12996"/>
        <a:stretch>
          <a:fillRect/>
        </a:stretch>
      </xdr:blipFill>
      <xdr:spPr bwMode="auto">
        <a:xfrm>
          <a:off x="7408718" y="5542165"/>
          <a:ext cx="1154663" cy="91284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444501</xdr:colOff>
      <xdr:row>52</xdr:row>
      <xdr:rowOff>297392</xdr:rowOff>
    </xdr:from>
    <xdr:to>
      <xdr:col>2</xdr:col>
      <xdr:colOff>1798322</xdr:colOff>
      <xdr:row>54</xdr:row>
      <xdr:rowOff>101093</xdr:rowOff>
    </xdr:to>
    <xdr:pic>
      <xdr:nvPicPr>
        <xdr:cNvPr id="2" name="Image 1">
          <a:extLst>
            <a:ext uri="{FF2B5EF4-FFF2-40B4-BE49-F238E27FC236}">
              <a16:creationId xmlns:a16="http://schemas.microsoft.com/office/drawing/2014/main" xmlns="" id="{55BE6A89-2773-4D05-AE76-64A3CAF4784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4902201" y="10241492"/>
          <a:ext cx="1353821" cy="580941"/>
        </a:xfrm>
        <a:prstGeom prst="rect">
          <a:avLst/>
        </a:prstGeom>
      </xdr:spPr>
    </xdr:pic>
    <xdr:clientData/>
  </xdr:twoCellAnchor>
  <xdr:twoCellAnchor editAs="oneCell">
    <xdr:from>
      <xdr:col>12</xdr:col>
      <xdr:colOff>152400</xdr:colOff>
      <xdr:row>4</xdr:row>
      <xdr:rowOff>63080</xdr:rowOff>
    </xdr:from>
    <xdr:to>
      <xdr:col>22</xdr:col>
      <xdr:colOff>573267</xdr:colOff>
      <xdr:row>21</xdr:row>
      <xdr:rowOff>58552</xdr:rowOff>
    </xdr:to>
    <xdr:pic>
      <xdr:nvPicPr>
        <xdr:cNvPr id="3" name="Image 2">
          <a:extLst>
            <a:ext uri="{FF2B5EF4-FFF2-40B4-BE49-F238E27FC236}">
              <a16:creationId xmlns:a16="http://schemas.microsoft.com/office/drawing/2014/main" xmlns="" id="{BE99DD57-4C8C-469B-828A-9F558D390E1A}"/>
            </a:ext>
          </a:extLst>
        </xdr:cNvPr>
        <xdr:cNvPicPr>
          <a:picLocks noChangeAspect="1"/>
        </xdr:cNvPicPr>
      </xdr:nvPicPr>
      <xdr:blipFill>
        <a:blip xmlns:r="http://schemas.openxmlformats.org/officeDocument/2006/relationships" r:embed="rId2"/>
        <a:stretch>
          <a:fillRect/>
        </a:stretch>
      </xdr:blipFill>
      <xdr:spPr>
        <a:xfrm>
          <a:off x="14850533" y="748880"/>
          <a:ext cx="5433134" cy="2755605"/>
        </a:xfrm>
        <a:prstGeom prst="rect">
          <a:avLst/>
        </a:prstGeom>
      </xdr:spPr>
    </xdr:pic>
    <xdr:clientData/>
  </xdr:twoCellAnchor>
  <xdr:twoCellAnchor editAs="oneCell">
    <xdr:from>
      <xdr:col>22</xdr:col>
      <xdr:colOff>584199</xdr:colOff>
      <xdr:row>4</xdr:row>
      <xdr:rowOff>76200</xdr:rowOff>
    </xdr:from>
    <xdr:to>
      <xdr:col>31</xdr:col>
      <xdr:colOff>786064</xdr:colOff>
      <xdr:row>21</xdr:row>
      <xdr:rowOff>42334</xdr:rowOff>
    </xdr:to>
    <xdr:pic>
      <xdr:nvPicPr>
        <xdr:cNvPr id="4" name="Image 3">
          <a:extLst>
            <a:ext uri="{FF2B5EF4-FFF2-40B4-BE49-F238E27FC236}">
              <a16:creationId xmlns:a16="http://schemas.microsoft.com/office/drawing/2014/main" xmlns="" id="{425DC87F-8502-43A0-A1CB-E211E9D325FF}"/>
            </a:ext>
          </a:extLst>
        </xdr:cNvPr>
        <xdr:cNvPicPr>
          <a:picLocks noChangeAspect="1"/>
        </xdr:cNvPicPr>
      </xdr:nvPicPr>
      <xdr:blipFill>
        <a:blip xmlns:r="http://schemas.openxmlformats.org/officeDocument/2006/relationships" r:embed="rId3"/>
        <a:stretch>
          <a:fillRect/>
        </a:stretch>
      </xdr:blipFill>
      <xdr:spPr>
        <a:xfrm>
          <a:off x="20294599" y="762000"/>
          <a:ext cx="7288465" cy="2726267"/>
        </a:xfrm>
        <a:prstGeom prst="rect">
          <a:avLst/>
        </a:prstGeom>
      </xdr:spPr>
    </xdr:pic>
    <xdr:clientData/>
  </xdr:twoCellAnchor>
  <xdr:twoCellAnchor editAs="oneCell">
    <xdr:from>
      <xdr:col>22</xdr:col>
      <xdr:colOff>592667</xdr:colOff>
      <xdr:row>22</xdr:row>
      <xdr:rowOff>49526</xdr:rowOff>
    </xdr:from>
    <xdr:to>
      <xdr:col>32</xdr:col>
      <xdr:colOff>142484</xdr:colOff>
      <xdr:row>49</xdr:row>
      <xdr:rowOff>239218</xdr:rowOff>
    </xdr:to>
    <xdr:pic>
      <xdr:nvPicPr>
        <xdr:cNvPr id="5" name="Image 4">
          <a:extLst>
            <a:ext uri="{FF2B5EF4-FFF2-40B4-BE49-F238E27FC236}">
              <a16:creationId xmlns:a16="http://schemas.microsoft.com/office/drawing/2014/main" xmlns="" id="{7992F416-8363-4B15-BC5B-4D71D0082142}"/>
            </a:ext>
          </a:extLst>
        </xdr:cNvPr>
        <xdr:cNvPicPr>
          <a:picLocks noChangeAspect="1"/>
        </xdr:cNvPicPr>
      </xdr:nvPicPr>
      <xdr:blipFill>
        <a:blip xmlns:r="http://schemas.openxmlformats.org/officeDocument/2006/relationships" r:embed="rId4"/>
        <a:stretch>
          <a:fillRect/>
        </a:stretch>
      </xdr:blipFill>
      <xdr:spPr>
        <a:xfrm>
          <a:off x="20303067" y="3656326"/>
          <a:ext cx="7423817" cy="52442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Terminale%20STI2D\6.%20Projets%20Sp&#233;cialit&#233;\2019\Projet%202019\Grilles%20d'&#233;valuation\Conduite\Grille_Conduite_Cedric%20BERNEDE_Motorisation%20du%20d&#233;p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tion projet"/>
      <sheetName val="Notation Candidat"/>
    </sheetNames>
    <sheetDataSet>
      <sheetData sheetId="0">
        <row r="2">
          <cell r="B2" t="str">
            <v>Baccalauréat technologique "Sciences et Technologie Industrielles du Développement Durable"</v>
          </cell>
        </row>
        <row r="3">
          <cell r="B3" t="str">
            <v>Innovation Technologique et Eco Conception</v>
          </cell>
        </row>
        <row r="4">
          <cell r="B4" t="str">
            <v>Conduite de projet</v>
          </cell>
        </row>
        <row r="5">
          <cell r="B5">
            <v>6</v>
          </cell>
        </row>
      </sheetData>
      <sheetData sheetId="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drive.google.com/open?id=1kc-i3fVPCVPLS13DIqBfSJaJTokFJd1w" TargetMode="External"/><Relationship Id="rId7" Type="http://schemas.openxmlformats.org/officeDocument/2006/relationships/drawing" Target="../drawings/drawing4.xml"/><Relationship Id="rId2" Type="http://schemas.openxmlformats.org/officeDocument/2006/relationships/hyperlink" Target="https://drive.google.com/open?id=1I5Z1N2QuRbk9aN5ylu5JayaHcyvQb6nn" TargetMode="External"/><Relationship Id="rId1" Type="http://schemas.openxmlformats.org/officeDocument/2006/relationships/hyperlink" Target="https://drive.google.com/open?id=13pfFsIAeCX4pFeyqF706C-3OQfqbroXs" TargetMode="External"/><Relationship Id="rId6" Type="http://schemas.openxmlformats.org/officeDocument/2006/relationships/printerSettings" Target="../printerSettings/printerSettings9.bin"/><Relationship Id="rId5" Type="http://schemas.openxmlformats.org/officeDocument/2006/relationships/hyperlink" Target="https://drive.google.com/open?id=1E5ZUoEP1RrDag1RiTZrJEtNX5cLA9CPY" TargetMode="External"/><Relationship Id="rId4" Type="http://schemas.openxmlformats.org/officeDocument/2006/relationships/hyperlink" Target="https://drive.google.com/open?id=1WdaitFyqcwBBchGE1t-hIAQNq7cHS3TS" TargetMode="External"/><Relationship Id="rId9"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3"/>
  <sheetViews>
    <sheetView tabSelected="1" zoomScale="71" zoomScaleNormal="71" workbookViewId="0">
      <selection activeCell="J36" sqref="J36"/>
    </sheetView>
  </sheetViews>
  <sheetFormatPr baseColWidth="10" defaultColWidth="15.140625" defaultRowHeight="15" customHeight="1"/>
  <cols>
    <col min="1" max="2" width="15.140625" style="84"/>
    <col min="3" max="3" width="26" style="84" customWidth="1"/>
    <col min="4" max="4" width="63.5703125" style="84" customWidth="1"/>
    <col min="5" max="5" width="3.7109375" style="84" bestFit="1" customWidth="1"/>
    <col min="6" max="6" width="7.5703125" style="84" customWidth="1"/>
    <col min="7" max="7" width="6" style="84" customWidth="1"/>
    <col min="8" max="8" width="6.42578125" style="84" customWidth="1"/>
    <col min="9" max="9" width="6" style="84" customWidth="1"/>
    <col min="10" max="10" width="6.42578125" style="84" customWidth="1"/>
    <col min="11" max="11" width="6.28515625" style="84" bestFit="1" customWidth="1"/>
    <col min="12" max="12" width="8.28515625" style="84" customWidth="1"/>
    <col min="13" max="13" width="9.5703125" style="84" customWidth="1"/>
    <col min="14" max="14" width="9.140625" style="84" customWidth="1"/>
    <col min="15" max="15" width="5.5703125" style="84" customWidth="1"/>
    <col min="16" max="16" width="6.28515625" style="84" bestFit="1" customWidth="1"/>
    <col min="17" max="17" width="5.5703125" style="84" customWidth="1"/>
    <col min="18" max="18" width="5.7109375" style="84" customWidth="1"/>
    <col min="19" max="26" width="5.5703125" style="84" customWidth="1"/>
    <col min="27" max="27" width="14.140625" style="84" customWidth="1"/>
    <col min="28" max="16384" width="15.140625" style="84"/>
  </cols>
  <sheetData>
    <row r="1" spans="1:27" ht="15" customHeight="1">
      <c r="C1" s="1"/>
      <c r="F1" s="500" t="s">
        <v>146</v>
      </c>
      <c r="G1" s="500"/>
      <c r="H1" s="85"/>
      <c r="I1" s="501" t="s">
        <v>147</v>
      </c>
      <c r="J1" s="501"/>
      <c r="K1" s="85"/>
      <c r="L1" s="502" t="s">
        <v>148</v>
      </c>
      <c r="M1" s="502"/>
      <c r="N1" s="85"/>
      <c r="O1" s="503" t="s">
        <v>149</v>
      </c>
      <c r="P1" s="503"/>
      <c r="Q1" s="503"/>
      <c r="R1" s="85"/>
      <c r="S1" s="85"/>
    </row>
    <row r="2" spans="1:27" ht="18.75">
      <c r="B2" s="1"/>
      <c r="C2" s="1"/>
      <c r="D2" s="1"/>
      <c r="E2" s="1"/>
      <c r="F2" s="504" t="s">
        <v>0</v>
      </c>
      <c r="G2" s="504"/>
      <c r="H2" s="504"/>
      <c r="I2" s="504"/>
      <c r="J2" s="504"/>
      <c r="K2" s="504"/>
      <c r="L2" s="504"/>
      <c r="M2" s="504"/>
      <c r="N2" s="504"/>
      <c r="O2" s="504"/>
      <c r="P2" s="504"/>
      <c r="Q2" s="504"/>
      <c r="R2" s="504"/>
      <c r="S2" s="504"/>
      <c r="T2" s="504"/>
      <c r="U2" s="504"/>
      <c r="V2" s="504"/>
      <c r="W2" s="504"/>
      <c r="X2" s="504"/>
      <c r="Y2" s="504"/>
      <c r="Z2" s="504"/>
      <c r="AA2" s="504"/>
    </row>
    <row r="3" spans="1:27" ht="44.45" customHeight="1">
      <c r="B3" s="1"/>
      <c r="C3" s="1"/>
      <c r="D3" s="1"/>
      <c r="E3" s="1"/>
      <c r="F3" s="499" t="s">
        <v>150</v>
      </c>
      <c r="G3" s="499"/>
      <c r="H3" s="499"/>
      <c r="I3" s="499"/>
      <c r="J3" s="499"/>
      <c r="K3" s="499" t="s">
        <v>151</v>
      </c>
      <c r="L3" s="499"/>
      <c r="M3" s="499"/>
      <c r="N3" s="499"/>
      <c r="O3" s="499" t="s">
        <v>152</v>
      </c>
      <c r="P3" s="499"/>
      <c r="Q3" s="499"/>
      <c r="R3" s="499"/>
      <c r="S3" s="499" t="s">
        <v>153</v>
      </c>
      <c r="T3" s="499"/>
      <c r="U3" s="499"/>
      <c r="V3" s="499" t="s">
        <v>154</v>
      </c>
      <c r="W3" s="499"/>
      <c r="X3" s="499"/>
      <c r="Y3" s="499" t="s">
        <v>155</v>
      </c>
      <c r="Z3" s="499"/>
      <c r="AA3" s="499"/>
    </row>
    <row r="4" spans="1:27" ht="125.45" customHeight="1">
      <c r="B4" s="1"/>
      <c r="C4" s="1"/>
      <c r="D4" s="86" t="s">
        <v>156</v>
      </c>
      <c r="E4" s="87" t="s">
        <v>157</v>
      </c>
      <c r="F4" s="483" t="s">
        <v>158</v>
      </c>
      <c r="G4" s="483" t="s">
        <v>159</v>
      </c>
      <c r="H4" s="483" t="s">
        <v>160</v>
      </c>
      <c r="I4" s="483" t="s">
        <v>161</v>
      </c>
      <c r="J4" s="483" t="s">
        <v>162</v>
      </c>
      <c r="K4" s="493" t="s">
        <v>163</v>
      </c>
      <c r="L4" s="493" t="s">
        <v>164</v>
      </c>
      <c r="M4" s="493" t="s">
        <v>165</v>
      </c>
      <c r="N4" s="493" t="s">
        <v>166</v>
      </c>
      <c r="O4" s="493" t="s">
        <v>167</v>
      </c>
      <c r="P4" s="493" t="s">
        <v>168</v>
      </c>
      <c r="Q4" s="493" t="s">
        <v>169</v>
      </c>
      <c r="R4" s="493" t="s">
        <v>170</v>
      </c>
      <c r="S4" s="495" t="s">
        <v>171</v>
      </c>
      <c r="T4" s="483" t="s">
        <v>172</v>
      </c>
      <c r="U4" s="493" t="s">
        <v>173</v>
      </c>
      <c r="V4" s="483" t="s">
        <v>174</v>
      </c>
      <c r="W4" s="495" t="s">
        <v>175</v>
      </c>
      <c r="X4" s="483" t="s">
        <v>176</v>
      </c>
      <c r="Y4" s="483" t="s">
        <v>177</v>
      </c>
      <c r="Z4" s="497" t="s">
        <v>178</v>
      </c>
      <c r="AA4" s="483" t="s">
        <v>179</v>
      </c>
    </row>
    <row r="5" spans="1:27" ht="15.75">
      <c r="B5" s="485" t="s">
        <v>2</v>
      </c>
      <c r="C5" s="486"/>
      <c r="D5" s="2" t="s">
        <v>4</v>
      </c>
      <c r="E5" s="88"/>
      <c r="F5" s="484"/>
      <c r="G5" s="484"/>
      <c r="H5" s="484"/>
      <c r="I5" s="484"/>
      <c r="J5" s="484"/>
      <c r="K5" s="494"/>
      <c r="L5" s="494"/>
      <c r="M5" s="494"/>
      <c r="N5" s="494"/>
      <c r="O5" s="494"/>
      <c r="P5" s="494"/>
      <c r="Q5" s="494"/>
      <c r="R5" s="494"/>
      <c r="S5" s="496"/>
      <c r="T5" s="484"/>
      <c r="U5" s="494"/>
      <c r="V5" s="484"/>
      <c r="W5" s="496"/>
      <c r="X5" s="484"/>
      <c r="Y5" s="484"/>
      <c r="Z5" s="498"/>
      <c r="AA5" s="484"/>
    </row>
    <row r="6" spans="1:27" ht="41.45" customHeight="1">
      <c r="B6" s="487" t="s">
        <v>180</v>
      </c>
      <c r="C6" s="489" t="s">
        <v>181</v>
      </c>
      <c r="D6" s="3" t="s">
        <v>182</v>
      </c>
      <c r="E6" s="89" t="s">
        <v>183</v>
      </c>
      <c r="F6" s="90"/>
      <c r="G6" s="90"/>
      <c r="H6" s="91" t="s">
        <v>3</v>
      </c>
      <c r="I6" s="91" t="s">
        <v>3</v>
      </c>
      <c r="J6" s="91" t="s">
        <v>3</v>
      </c>
      <c r="K6" s="91" t="s">
        <v>3</v>
      </c>
      <c r="L6" s="92"/>
      <c r="M6" s="92"/>
      <c r="N6" s="92"/>
      <c r="O6" s="92"/>
      <c r="P6" s="92"/>
      <c r="Q6" s="92"/>
      <c r="R6" s="92"/>
      <c r="S6" s="93"/>
      <c r="T6" s="91" t="s">
        <v>3</v>
      </c>
      <c r="U6" s="92"/>
      <c r="V6" s="90"/>
      <c r="W6" s="93"/>
      <c r="X6" s="90"/>
      <c r="Y6" s="90"/>
      <c r="Z6" s="4"/>
      <c r="AA6" s="90"/>
    </row>
    <row r="7" spans="1:27" ht="34.5">
      <c r="B7" s="488"/>
      <c r="C7" s="490"/>
      <c r="D7" s="5" t="s">
        <v>184</v>
      </c>
      <c r="E7" s="94" t="s">
        <v>185</v>
      </c>
      <c r="F7" s="91" t="s">
        <v>3</v>
      </c>
      <c r="G7" s="90"/>
      <c r="H7" s="91" t="s">
        <v>3</v>
      </c>
      <c r="I7" s="90"/>
      <c r="J7" s="91" t="s">
        <v>3</v>
      </c>
      <c r="K7" s="91" t="s">
        <v>3</v>
      </c>
      <c r="L7" s="92"/>
      <c r="M7" s="92"/>
      <c r="N7" s="92"/>
      <c r="O7" s="92"/>
      <c r="P7" s="92"/>
      <c r="Q7" s="92"/>
      <c r="R7" s="92"/>
      <c r="S7" s="93"/>
      <c r="T7" s="90"/>
      <c r="U7" s="92"/>
      <c r="V7" s="90"/>
      <c r="W7" s="93"/>
      <c r="X7" s="90"/>
      <c r="Y7" s="90"/>
      <c r="Z7" s="4"/>
      <c r="AA7" s="90"/>
    </row>
    <row r="8" spans="1:27" ht="75">
      <c r="B8" s="488"/>
      <c r="C8" s="491"/>
      <c r="D8" s="95" t="s">
        <v>186</v>
      </c>
      <c r="E8" s="96" t="s">
        <v>187</v>
      </c>
      <c r="F8" s="90"/>
      <c r="G8" s="90"/>
      <c r="H8" s="90"/>
      <c r="I8" s="90"/>
      <c r="J8" s="91" t="s">
        <v>3</v>
      </c>
      <c r="K8" s="92"/>
      <c r="L8" s="92"/>
      <c r="M8" s="92"/>
      <c r="N8" s="92"/>
      <c r="O8" s="91" t="s">
        <v>3</v>
      </c>
      <c r="P8" s="92"/>
      <c r="Q8" s="91" t="s">
        <v>3</v>
      </c>
      <c r="R8" s="92"/>
      <c r="S8" s="91" t="s">
        <v>3</v>
      </c>
      <c r="T8" s="90"/>
      <c r="U8" s="91" t="s">
        <v>3</v>
      </c>
      <c r="V8" s="91" t="s">
        <v>3</v>
      </c>
      <c r="W8" s="91" t="s">
        <v>3</v>
      </c>
      <c r="X8" s="91" t="s">
        <v>3</v>
      </c>
      <c r="Y8" s="91" t="s">
        <v>3</v>
      </c>
      <c r="Z8" s="91" t="s">
        <v>3</v>
      </c>
      <c r="AA8" s="91" t="s">
        <v>3</v>
      </c>
    </row>
    <row r="9" spans="1:27" ht="34.5">
      <c r="B9" s="487" t="s">
        <v>188</v>
      </c>
      <c r="C9" s="492" t="s">
        <v>189</v>
      </c>
      <c r="D9" s="6" t="s">
        <v>190</v>
      </c>
      <c r="E9" s="97" t="s">
        <v>191</v>
      </c>
      <c r="F9" s="91" t="s">
        <v>3</v>
      </c>
      <c r="G9" s="91" t="s">
        <v>3</v>
      </c>
      <c r="H9" s="90"/>
      <c r="I9" s="90"/>
      <c r="J9" s="90"/>
      <c r="K9" s="92"/>
      <c r="L9" s="92"/>
      <c r="M9" s="92"/>
      <c r="N9" s="92"/>
      <c r="O9" s="92"/>
      <c r="P9" s="92"/>
      <c r="Q9" s="92"/>
      <c r="R9" s="92"/>
      <c r="S9" s="93"/>
      <c r="T9" s="90"/>
      <c r="U9" s="92"/>
      <c r="V9" s="90"/>
      <c r="W9" s="93"/>
      <c r="X9" s="90"/>
      <c r="Y9" s="90"/>
      <c r="Z9" s="4"/>
      <c r="AA9" s="90"/>
    </row>
    <row r="10" spans="1:27" ht="34.5">
      <c r="B10" s="488"/>
      <c r="C10" s="475"/>
      <c r="D10" s="7" t="s">
        <v>192</v>
      </c>
      <c r="E10" s="98" t="s">
        <v>193</v>
      </c>
      <c r="F10" s="91" t="s">
        <v>3</v>
      </c>
      <c r="G10" s="91" t="s">
        <v>3</v>
      </c>
      <c r="H10" s="91" t="s">
        <v>3</v>
      </c>
      <c r="I10" s="91" t="s">
        <v>3</v>
      </c>
      <c r="J10" s="90"/>
      <c r="K10" s="92"/>
      <c r="L10" s="92"/>
      <c r="M10" s="92"/>
      <c r="N10" s="92"/>
      <c r="O10" s="92"/>
      <c r="P10" s="92"/>
      <c r="Q10" s="92"/>
      <c r="R10" s="92"/>
      <c r="S10" s="93"/>
      <c r="T10" s="90"/>
      <c r="U10" s="92"/>
      <c r="V10" s="90"/>
      <c r="W10" s="93"/>
      <c r="X10" s="90"/>
      <c r="Y10" s="90"/>
      <c r="Z10" s="4"/>
      <c r="AA10" s="90"/>
    </row>
    <row r="11" spans="1:27" ht="31.5">
      <c r="A11" s="469"/>
      <c r="B11" s="488"/>
      <c r="C11" s="474" t="s">
        <v>194</v>
      </c>
      <c r="D11" s="8" t="s">
        <v>195</v>
      </c>
      <c r="E11" s="476" t="s">
        <v>196</v>
      </c>
      <c r="F11" s="90"/>
      <c r="G11" s="91" t="s">
        <v>3</v>
      </c>
      <c r="H11" s="90"/>
      <c r="I11" s="90"/>
      <c r="J11" s="90"/>
      <c r="K11" s="91" t="s">
        <v>3</v>
      </c>
      <c r="L11" s="91" t="s">
        <v>3</v>
      </c>
      <c r="M11" s="91" t="s">
        <v>3</v>
      </c>
      <c r="N11" s="91" t="s">
        <v>3</v>
      </c>
      <c r="O11" s="92"/>
      <c r="P11" s="92"/>
      <c r="Q11" s="92"/>
      <c r="R11" s="92"/>
      <c r="S11" s="91" t="s">
        <v>3</v>
      </c>
      <c r="T11" s="90"/>
      <c r="U11" s="91" t="s">
        <v>3</v>
      </c>
      <c r="V11" s="91" t="s">
        <v>3</v>
      </c>
      <c r="W11" s="91" t="s">
        <v>3</v>
      </c>
      <c r="X11" s="91" t="s">
        <v>3</v>
      </c>
      <c r="Y11" s="90"/>
      <c r="Z11" s="4"/>
      <c r="AA11" s="90"/>
    </row>
    <row r="12" spans="1:27" ht="31.5">
      <c r="A12" s="469"/>
      <c r="B12" s="488"/>
      <c r="C12" s="471"/>
      <c r="D12" s="9" t="s">
        <v>197</v>
      </c>
      <c r="E12" s="477"/>
      <c r="F12" s="90"/>
      <c r="G12" s="91" t="s">
        <v>3</v>
      </c>
      <c r="H12" s="90"/>
      <c r="I12" s="90"/>
      <c r="J12" s="90"/>
      <c r="K12" s="91" t="s">
        <v>3</v>
      </c>
      <c r="L12" s="91" t="s">
        <v>3</v>
      </c>
      <c r="M12" s="91" t="s">
        <v>3</v>
      </c>
      <c r="N12" s="91" t="s">
        <v>3</v>
      </c>
      <c r="O12" s="92"/>
      <c r="P12" s="92"/>
      <c r="Q12" s="92"/>
      <c r="R12" s="92"/>
      <c r="S12" s="91" t="s">
        <v>3</v>
      </c>
      <c r="T12" s="90"/>
      <c r="U12" s="91" t="s">
        <v>3</v>
      </c>
      <c r="V12" s="91" t="s">
        <v>3</v>
      </c>
      <c r="W12" s="91" t="s">
        <v>3</v>
      </c>
      <c r="X12" s="91" t="s">
        <v>3</v>
      </c>
      <c r="Y12" s="90"/>
      <c r="Z12" s="4"/>
      <c r="AA12" s="90"/>
    </row>
    <row r="13" spans="1:27" ht="31.5">
      <c r="A13" s="469"/>
      <c r="B13" s="488"/>
      <c r="C13" s="471"/>
      <c r="D13" s="10" t="s">
        <v>198</v>
      </c>
      <c r="E13" s="477"/>
      <c r="F13" s="90"/>
      <c r="G13" s="90"/>
      <c r="H13" s="90"/>
      <c r="I13" s="91" t="s">
        <v>3</v>
      </c>
      <c r="J13" s="90"/>
      <c r="K13" s="92"/>
      <c r="L13" s="92"/>
      <c r="M13" s="91" t="s">
        <v>3</v>
      </c>
      <c r="N13" s="91" t="s">
        <v>3</v>
      </c>
      <c r="O13" s="92"/>
      <c r="P13" s="92"/>
      <c r="Q13" s="92"/>
      <c r="R13" s="91" t="s">
        <v>3</v>
      </c>
      <c r="S13" s="93"/>
      <c r="T13" s="90"/>
      <c r="U13" s="91" t="s">
        <v>3</v>
      </c>
      <c r="V13" s="90"/>
      <c r="W13" s="93"/>
      <c r="X13" s="90"/>
      <c r="Y13" s="90"/>
      <c r="Z13" s="4"/>
      <c r="AA13" s="91" t="s">
        <v>3</v>
      </c>
    </row>
    <row r="14" spans="1:27" ht="18" customHeight="1">
      <c r="A14" s="469"/>
      <c r="B14" s="488"/>
      <c r="C14" s="475"/>
      <c r="D14" s="11" t="s">
        <v>199</v>
      </c>
      <c r="E14" s="478"/>
      <c r="F14" s="90"/>
      <c r="G14" s="91" t="s">
        <v>3</v>
      </c>
      <c r="H14" s="90"/>
      <c r="I14" s="90"/>
      <c r="J14" s="90"/>
      <c r="K14" s="91" t="s">
        <v>3</v>
      </c>
      <c r="L14" s="91" t="s">
        <v>3</v>
      </c>
      <c r="M14" s="91" t="s">
        <v>3</v>
      </c>
      <c r="N14" s="91" t="s">
        <v>3</v>
      </c>
      <c r="O14" s="92"/>
      <c r="P14" s="92"/>
      <c r="Q14" s="92"/>
      <c r="R14" s="92"/>
      <c r="S14" s="93"/>
      <c r="T14" s="90"/>
      <c r="U14" s="91" t="s">
        <v>3</v>
      </c>
      <c r="V14" s="91" t="s">
        <v>3</v>
      </c>
      <c r="W14" s="91" t="s">
        <v>3</v>
      </c>
      <c r="X14" s="91" t="s">
        <v>3</v>
      </c>
      <c r="Y14" s="90"/>
      <c r="Z14" s="91" t="s">
        <v>3</v>
      </c>
      <c r="AA14" s="90"/>
    </row>
    <row r="15" spans="1:27" ht="31.5">
      <c r="A15" s="469"/>
      <c r="B15" s="470" t="s">
        <v>10</v>
      </c>
      <c r="C15" s="479" t="s">
        <v>200</v>
      </c>
      <c r="D15" s="12" t="s">
        <v>201</v>
      </c>
      <c r="E15" s="480" t="s">
        <v>202</v>
      </c>
      <c r="F15" s="91" t="s">
        <v>3</v>
      </c>
      <c r="G15" s="91" t="s">
        <v>3</v>
      </c>
      <c r="H15" s="90"/>
      <c r="I15" s="90"/>
      <c r="J15" s="90"/>
      <c r="K15" s="91" t="s">
        <v>3</v>
      </c>
      <c r="L15" s="91" t="s">
        <v>3</v>
      </c>
      <c r="M15" s="91" t="s">
        <v>3</v>
      </c>
      <c r="N15" s="91" t="s">
        <v>3</v>
      </c>
      <c r="O15" s="92"/>
      <c r="P15" s="92"/>
      <c r="Q15" s="92"/>
      <c r="R15" s="92"/>
      <c r="S15" s="91" t="s">
        <v>3</v>
      </c>
      <c r="T15" s="90"/>
      <c r="U15" s="92"/>
      <c r="V15" s="90"/>
      <c r="W15" s="93"/>
      <c r="X15" s="90"/>
      <c r="Y15" s="90"/>
      <c r="Z15" s="4"/>
      <c r="AA15" s="90"/>
    </row>
    <row r="16" spans="1:27" ht="31.5">
      <c r="A16" s="469"/>
      <c r="B16" s="471"/>
      <c r="C16" s="471"/>
      <c r="D16" s="13" t="s">
        <v>203</v>
      </c>
      <c r="E16" s="481"/>
      <c r="F16" s="91" t="s">
        <v>3</v>
      </c>
      <c r="G16" s="91" t="s">
        <v>3</v>
      </c>
      <c r="H16" s="90"/>
      <c r="I16" s="90"/>
      <c r="J16" s="90"/>
      <c r="K16" s="91" t="s">
        <v>3</v>
      </c>
      <c r="L16" s="91" t="s">
        <v>3</v>
      </c>
      <c r="M16" s="91" t="s">
        <v>3</v>
      </c>
      <c r="N16" s="91" t="s">
        <v>3</v>
      </c>
      <c r="O16" s="92"/>
      <c r="P16" s="92"/>
      <c r="Q16" s="92"/>
      <c r="R16" s="92"/>
      <c r="S16" s="91" t="s">
        <v>3</v>
      </c>
      <c r="T16" s="90"/>
      <c r="U16" s="92"/>
      <c r="V16" s="90"/>
      <c r="W16" s="93"/>
      <c r="X16" s="90"/>
      <c r="Y16" s="90"/>
      <c r="Z16" s="4"/>
      <c r="AA16" s="90"/>
    </row>
    <row r="17" spans="1:27" ht="30" customHeight="1">
      <c r="A17" s="469"/>
      <c r="B17" s="471"/>
      <c r="C17" s="471"/>
      <c r="D17" s="99" t="s">
        <v>204</v>
      </c>
      <c r="E17" s="482"/>
      <c r="F17" s="91" t="s">
        <v>3</v>
      </c>
      <c r="G17" s="91" t="s">
        <v>3</v>
      </c>
      <c r="H17" s="90"/>
      <c r="I17" s="90"/>
      <c r="J17" s="90"/>
      <c r="K17" s="92"/>
      <c r="L17" s="92"/>
      <c r="M17" s="92"/>
      <c r="N17" s="92"/>
      <c r="O17" s="92"/>
      <c r="P17" s="92"/>
      <c r="Q17" s="92"/>
      <c r="R17" s="92"/>
      <c r="S17" s="91" t="s">
        <v>3</v>
      </c>
      <c r="T17" s="91" t="s">
        <v>3</v>
      </c>
      <c r="U17" s="92"/>
      <c r="V17" s="90"/>
      <c r="W17" s="93"/>
      <c r="X17" s="90"/>
      <c r="Y17" s="90"/>
      <c r="Z17" s="91" t="s">
        <v>3</v>
      </c>
      <c r="AA17" s="90"/>
    </row>
    <row r="18" spans="1:27" ht="30" customHeight="1">
      <c r="A18" s="131"/>
      <c r="B18" s="461" t="s">
        <v>205</v>
      </c>
      <c r="C18" s="464" t="s">
        <v>206</v>
      </c>
      <c r="D18" s="100" t="s">
        <v>207</v>
      </c>
      <c r="E18" s="101"/>
      <c r="F18" s="91" t="s">
        <v>3</v>
      </c>
      <c r="G18" s="90"/>
      <c r="H18" s="90"/>
      <c r="I18" s="90"/>
      <c r="J18" s="90"/>
      <c r="K18" s="92"/>
      <c r="L18" s="92"/>
      <c r="M18" s="92"/>
      <c r="N18" s="92"/>
      <c r="O18" s="92"/>
      <c r="P18" s="92"/>
      <c r="Q18" s="92"/>
      <c r="R18" s="92"/>
      <c r="S18" s="93"/>
      <c r="T18" s="90"/>
      <c r="U18" s="92"/>
      <c r="V18" s="90"/>
      <c r="W18" s="93"/>
      <c r="X18" s="90"/>
      <c r="Y18" s="90"/>
      <c r="Z18" s="4"/>
      <c r="AA18" s="90"/>
    </row>
    <row r="19" spans="1:27" ht="39" customHeight="1">
      <c r="A19" s="131"/>
      <c r="B19" s="462"/>
      <c r="C19" s="464"/>
      <c r="D19" s="102" t="s">
        <v>208</v>
      </c>
      <c r="E19" s="103" t="s">
        <v>209</v>
      </c>
      <c r="F19" s="91" t="s">
        <v>3</v>
      </c>
      <c r="G19" s="91" t="s">
        <v>3</v>
      </c>
      <c r="H19" s="91" t="s">
        <v>3</v>
      </c>
      <c r="I19" s="91" t="s">
        <v>3</v>
      </c>
      <c r="J19" s="91" t="s">
        <v>3</v>
      </c>
      <c r="K19" s="91" t="s">
        <v>3</v>
      </c>
      <c r="L19" s="92"/>
      <c r="M19" s="92"/>
      <c r="N19" s="92"/>
      <c r="O19" s="92"/>
      <c r="P19" s="92"/>
      <c r="Q19" s="92"/>
      <c r="R19" s="92"/>
      <c r="S19" s="93"/>
      <c r="T19" s="90"/>
      <c r="U19" s="91" t="s">
        <v>3</v>
      </c>
      <c r="V19" s="90"/>
      <c r="W19" s="93"/>
      <c r="X19" s="90"/>
      <c r="Y19" s="90"/>
      <c r="Z19" s="4"/>
      <c r="AA19" s="90"/>
    </row>
    <row r="20" spans="1:27" ht="30" customHeight="1">
      <c r="A20" s="131"/>
      <c r="B20" s="462"/>
      <c r="C20" s="464"/>
      <c r="D20" s="104" t="s">
        <v>210</v>
      </c>
      <c r="E20" s="105"/>
      <c r="F20" s="91" t="s">
        <v>3</v>
      </c>
      <c r="G20" s="91" t="s">
        <v>3</v>
      </c>
      <c r="H20" s="90"/>
      <c r="I20" s="90"/>
      <c r="J20" s="90"/>
      <c r="K20" s="91" t="s">
        <v>3</v>
      </c>
      <c r="L20" s="91" t="s">
        <v>3</v>
      </c>
      <c r="M20" s="91" t="s">
        <v>3</v>
      </c>
      <c r="N20" s="91" t="s">
        <v>3</v>
      </c>
      <c r="O20" s="92"/>
      <c r="P20" s="92"/>
      <c r="Q20" s="92"/>
      <c r="R20" s="92"/>
      <c r="S20" s="93"/>
      <c r="T20" s="90"/>
      <c r="U20" s="92"/>
      <c r="V20" s="91" t="s">
        <v>3</v>
      </c>
      <c r="W20" s="91" t="s">
        <v>3</v>
      </c>
      <c r="X20" s="91" t="s">
        <v>3</v>
      </c>
      <c r="Y20" s="90"/>
      <c r="Z20" s="4"/>
      <c r="AA20" s="90"/>
    </row>
    <row r="21" spans="1:27" ht="42.6" customHeight="1">
      <c r="A21" s="131"/>
      <c r="B21" s="462"/>
      <c r="C21" s="464"/>
      <c r="D21" s="106" t="s">
        <v>211</v>
      </c>
      <c r="E21" s="107"/>
      <c r="F21" s="91" t="s">
        <v>3</v>
      </c>
      <c r="G21" s="90"/>
      <c r="H21" s="90"/>
      <c r="I21" s="90"/>
      <c r="J21" s="90"/>
      <c r="K21" s="92"/>
      <c r="L21" s="92"/>
      <c r="M21" s="92"/>
      <c r="N21" s="92"/>
      <c r="O21" s="92"/>
      <c r="P21" s="92"/>
      <c r="Q21" s="92"/>
      <c r="R21" s="92"/>
      <c r="S21" s="93"/>
      <c r="T21" s="90"/>
      <c r="U21" s="92"/>
      <c r="V21" s="90"/>
      <c r="W21" s="93"/>
      <c r="X21" s="90"/>
      <c r="Y21" s="90"/>
      <c r="Z21" s="4"/>
      <c r="AA21" s="90"/>
    </row>
    <row r="22" spans="1:27" ht="48" customHeight="1">
      <c r="A22" s="131"/>
      <c r="B22" s="462"/>
      <c r="C22" s="464"/>
      <c r="D22" s="108" t="s">
        <v>212</v>
      </c>
      <c r="E22" s="109" t="s">
        <v>213</v>
      </c>
      <c r="F22" s="91" t="s">
        <v>3</v>
      </c>
      <c r="G22" s="90"/>
      <c r="H22" s="91" t="s">
        <v>3</v>
      </c>
      <c r="I22" s="91" t="s">
        <v>3</v>
      </c>
      <c r="J22" s="90"/>
      <c r="K22" s="92"/>
      <c r="L22" s="92"/>
      <c r="M22" s="92"/>
      <c r="N22" s="92"/>
      <c r="O22" s="92"/>
      <c r="P22" s="92"/>
      <c r="Q22" s="92"/>
      <c r="R22" s="92"/>
      <c r="S22" s="93"/>
      <c r="T22" s="91" t="s">
        <v>3</v>
      </c>
      <c r="U22" s="91" t="s">
        <v>3</v>
      </c>
      <c r="V22" s="91" t="s">
        <v>3</v>
      </c>
      <c r="W22" s="91" t="s">
        <v>3</v>
      </c>
      <c r="X22" s="91" t="s">
        <v>3</v>
      </c>
      <c r="Y22" s="90"/>
      <c r="Z22" s="91" t="s">
        <v>3</v>
      </c>
      <c r="AA22" s="90"/>
    </row>
    <row r="23" spans="1:27" ht="30" customHeight="1">
      <c r="A23" s="131"/>
      <c r="B23" s="462"/>
      <c r="C23" s="464"/>
      <c r="D23" s="110" t="s">
        <v>214</v>
      </c>
      <c r="E23" s="465" t="s">
        <v>215</v>
      </c>
      <c r="F23" s="91" t="s">
        <v>3</v>
      </c>
      <c r="G23" s="90"/>
      <c r="H23" s="91" t="s">
        <v>3</v>
      </c>
      <c r="I23" s="91" t="s">
        <v>3</v>
      </c>
      <c r="J23" s="91" t="s">
        <v>3</v>
      </c>
      <c r="K23" s="92"/>
      <c r="L23" s="92"/>
      <c r="M23" s="92"/>
      <c r="N23" s="92"/>
      <c r="O23" s="92"/>
      <c r="P23" s="92"/>
      <c r="Q23" s="92"/>
      <c r="R23" s="92"/>
      <c r="S23" s="91" t="s">
        <v>3</v>
      </c>
      <c r="T23" s="91" t="s">
        <v>3</v>
      </c>
      <c r="U23" s="91" t="s">
        <v>3</v>
      </c>
      <c r="V23" s="90"/>
      <c r="W23" s="93"/>
      <c r="X23" s="90"/>
      <c r="Y23" s="90"/>
      <c r="Z23" s="4"/>
      <c r="AA23" s="90"/>
    </row>
    <row r="24" spans="1:27" ht="48" customHeight="1">
      <c r="A24" s="131"/>
      <c r="B24" s="462"/>
      <c r="C24" s="464"/>
      <c r="D24" s="111" t="s">
        <v>216</v>
      </c>
      <c r="E24" s="466"/>
      <c r="F24" s="91" t="s">
        <v>3</v>
      </c>
      <c r="G24" s="91" t="s">
        <v>3</v>
      </c>
      <c r="H24" s="91" t="s">
        <v>3</v>
      </c>
      <c r="I24" s="91" t="s">
        <v>3</v>
      </c>
      <c r="J24" s="91" t="s">
        <v>3</v>
      </c>
      <c r="K24" s="92"/>
      <c r="L24" s="92"/>
      <c r="M24" s="91" t="s">
        <v>3</v>
      </c>
      <c r="N24" s="91" t="s">
        <v>3</v>
      </c>
      <c r="O24" s="92"/>
      <c r="P24" s="92"/>
      <c r="Q24" s="92"/>
      <c r="R24" s="92"/>
      <c r="S24" s="91" t="s">
        <v>3</v>
      </c>
      <c r="T24" s="91" t="s">
        <v>3</v>
      </c>
      <c r="U24" s="91" t="s">
        <v>3</v>
      </c>
      <c r="V24" s="91" t="s">
        <v>3</v>
      </c>
      <c r="W24" s="91" t="s">
        <v>3</v>
      </c>
      <c r="X24" s="91" t="s">
        <v>3</v>
      </c>
      <c r="Y24" s="90"/>
      <c r="Z24" s="4"/>
      <c r="AA24" s="90"/>
    </row>
    <row r="25" spans="1:27" ht="42" customHeight="1">
      <c r="A25" s="131"/>
      <c r="B25" s="463"/>
      <c r="C25" s="464"/>
      <c r="D25" s="112" t="s">
        <v>217</v>
      </c>
      <c r="E25" s="113" t="s">
        <v>218</v>
      </c>
      <c r="F25" s="90"/>
      <c r="G25" s="90"/>
      <c r="H25" s="90"/>
      <c r="I25" s="90"/>
      <c r="J25" s="90"/>
      <c r="K25" s="92"/>
      <c r="L25" s="92"/>
      <c r="M25" s="92"/>
      <c r="N25" s="92"/>
      <c r="O25" s="92"/>
      <c r="P25" s="92"/>
      <c r="Q25" s="92"/>
      <c r="R25" s="92"/>
      <c r="S25" s="93"/>
      <c r="T25" s="90"/>
      <c r="U25" s="92"/>
      <c r="V25" s="90"/>
      <c r="W25" s="93"/>
      <c r="X25" s="90"/>
      <c r="Y25" s="90"/>
      <c r="Z25" s="4"/>
      <c r="AA25" s="90"/>
    </row>
    <row r="26" spans="1:27" ht="41.45" customHeight="1">
      <c r="B26" s="467" t="s">
        <v>188</v>
      </c>
      <c r="C26" s="468" t="s">
        <v>219</v>
      </c>
      <c r="D26" s="114" t="s">
        <v>220</v>
      </c>
      <c r="E26" s="115" t="s">
        <v>221</v>
      </c>
      <c r="F26" s="90"/>
      <c r="G26" s="91" t="s">
        <v>3</v>
      </c>
      <c r="H26" s="90"/>
      <c r="I26" s="90"/>
      <c r="J26" s="90"/>
      <c r="K26" s="92"/>
      <c r="L26" s="92"/>
      <c r="M26" s="91" t="s">
        <v>3</v>
      </c>
      <c r="N26" s="91" t="s">
        <v>3</v>
      </c>
      <c r="O26" s="91" t="s">
        <v>3</v>
      </c>
      <c r="P26" s="91" t="s">
        <v>3</v>
      </c>
      <c r="Q26" s="91" t="s">
        <v>3</v>
      </c>
      <c r="R26" s="91" t="s">
        <v>3</v>
      </c>
      <c r="S26" s="93"/>
      <c r="T26" s="90"/>
      <c r="U26" s="92"/>
      <c r="V26" s="90"/>
      <c r="W26" s="91" t="s">
        <v>3</v>
      </c>
      <c r="X26" s="91" t="s">
        <v>3</v>
      </c>
      <c r="Y26" s="90"/>
      <c r="Z26" s="4"/>
      <c r="AA26" s="90"/>
    </row>
    <row r="27" spans="1:27" ht="42.75">
      <c r="B27" s="467"/>
      <c r="C27" s="468"/>
      <c r="D27" s="116" t="s">
        <v>222</v>
      </c>
      <c r="E27" s="117" t="s">
        <v>223</v>
      </c>
      <c r="F27" s="90"/>
      <c r="G27" s="90"/>
      <c r="H27" s="90"/>
      <c r="I27" s="90"/>
      <c r="J27" s="90"/>
      <c r="K27" s="92"/>
      <c r="L27" s="92"/>
      <c r="M27" s="92"/>
      <c r="N27" s="92"/>
      <c r="O27" s="91" t="s">
        <v>3</v>
      </c>
      <c r="P27" s="91" t="s">
        <v>3</v>
      </c>
      <c r="Q27" s="91" t="s">
        <v>3</v>
      </c>
      <c r="R27" s="91" t="s">
        <v>3</v>
      </c>
      <c r="S27" s="93"/>
      <c r="T27" s="90"/>
      <c r="U27" s="92"/>
      <c r="V27" s="90"/>
      <c r="W27" s="93"/>
      <c r="X27" s="90"/>
      <c r="Y27" s="90"/>
      <c r="Z27" s="4"/>
      <c r="AA27" s="90"/>
    </row>
    <row r="28" spans="1:27" ht="42.75">
      <c r="B28" s="467"/>
      <c r="C28" s="468"/>
      <c r="D28" s="118" t="s">
        <v>224</v>
      </c>
      <c r="E28" s="119" t="s">
        <v>225</v>
      </c>
      <c r="F28" s="90"/>
      <c r="G28" s="90"/>
      <c r="H28" s="90"/>
      <c r="I28" s="90"/>
      <c r="J28" s="90"/>
      <c r="K28" s="92"/>
      <c r="L28" s="92"/>
      <c r="M28" s="92"/>
      <c r="N28" s="92"/>
      <c r="O28" s="91" t="s">
        <v>3</v>
      </c>
      <c r="P28" s="91" t="s">
        <v>3</v>
      </c>
      <c r="Q28" s="91" t="s">
        <v>3</v>
      </c>
      <c r="R28" s="91" t="s">
        <v>3</v>
      </c>
      <c r="S28" s="93"/>
      <c r="T28" s="90"/>
      <c r="U28" s="92"/>
      <c r="V28" s="90"/>
      <c r="W28" s="93"/>
      <c r="X28" s="90"/>
      <c r="Y28" s="90"/>
      <c r="Z28" s="4"/>
      <c r="AA28" s="91" t="s">
        <v>3</v>
      </c>
    </row>
    <row r="29" spans="1:27" ht="40.9" customHeight="1">
      <c r="B29" s="467"/>
      <c r="C29" s="468"/>
      <c r="D29" s="120" t="s">
        <v>226</v>
      </c>
      <c r="E29" s="121" t="s">
        <v>227</v>
      </c>
      <c r="F29" s="122"/>
      <c r="G29" s="90"/>
      <c r="H29" s="90"/>
      <c r="I29" s="90"/>
      <c r="J29" s="90"/>
      <c r="K29" s="92"/>
      <c r="L29" s="92"/>
      <c r="M29" s="92"/>
      <c r="N29" s="92"/>
      <c r="O29" s="91" t="s">
        <v>3</v>
      </c>
      <c r="P29" s="91" t="s">
        <v>3</v>
      </c>
      <c r="Q29" s="91" t="s">
        <v>3</v>
      </c>
      <c r="R29" s="91" t="s">
        <v>3</v>
      </c>
      <c r="S29" s="93"/>
      <c r="T29" s="90"/>
      <c r="U29" s="92"/>
      <c r="V29" s="90"/>
      <c r="W29" s="93"/>
      <c r="X29" s="90"/>
      <c r="Y29" s="90"/>
      <c r="Z29" s="4"/>
      <c r="AA29" s="91" t="s">
        <v>3</v>
      </c>
    </row>
    <row r="30" spans="1:27" ht="34.5">
      <c r="B30" s="467"/>
      <c r="C30" s="468"/>
      <c r="D30" s="123" t="s">
        <v>228</v>
      </c>
      <c r="E30" s="124" t="s">
        <v>229</v>
      </c>
      <c r="F30" s="122"/>
      <c r="G30" s="90"/>
      <c r="H30" s="90"/>
      <c r="I30" s="90"/>
      <c r="J30" s="90"/>
      <c r="K30" s="92"/>
      <c r="L30" s="92"/>
      <c r="M30" s="92"/>
      <c r="N30" s="92"/>
      <c r="O30" s="92"/>
      <c r="P30" s="92"/>
      <c r="Q30" s="92"/>
      <c r="R30" s="92"/>
      <c r="S30" s="93"/>
      <c r="T30" s="90"/>
      <c r="U30" s="92"/>
      <c r="V30" s="90"/>
      <c r="W30" s="93"/>
      <c r="X30" s="90"/>
      <c r="Y30" s="90"/>
      <c r="Z30" s="4"/>
      <c r="AA30" s="90"/>
    </row>
    <row r="31" spans="1:27" ht="34.5">
      <c r="A31" s="469"/>
      <c r="B31" s="470" t="s">
        <v>205</v>
      </c>
      <c r="C31" s="472" t="s">
        <v>230</v>
      </c>
      <c r="D31" s="125" t="s">
        <v>363</v>
      </c>
      <c r="E31" s="126" t="s">
        <v>231</v>
      </c>
      <c r="F31" s="90"/>
      <c r="G31" s="91" t="s">
        <v>3</v>
      </c>
      <c r="H31" s="90"/>
      <c r="I31" s="90"/>
      <c r="J31" s="90"/>
      <c r="K31" s="92"/>
      <c r="L31" s="92"/>
      <c r="M31" s="92"/>
      <c r="N31" s="92"/>
      <c r="O31" s="92"/>
      <c r="P31" s="92"/>
      <c r="Q31" s="92"/>
      <c r="R31" s="92"/>
      <c r="S31" s="93"/>
      <c r="T31" s="90"/>
      <c r="U31" s="92"/>
      <c r="V31" s="90"/>
      <c r="W31" s="93"/>
      <c r="X31" s="90"/>
      <c r="Y31" s="91" t="s">
        <v>3</v>
      </c>
      <c r="Z31" s="91" t="s">
        <v>3</v>
      </c>
      <c r="AA31" s="91" t="s">
        <v>3</v>
      </c>
    </row>
    <row r="32" spans="1:27" ht="44.45" customHeight="1">
      <c r="A32" s="469"/>
      <c r="B32" s="471"/>
      <c r="C32" s="473"/>
      <c r="D32" s="127" t="s">
        <v>369</v>
      </c>
      <c r="E32" s="128" t="s">
        <v>232</v>
      </c>
      <c r="F32" s="90"/>
      <c r="G32" s="91" t="s">
        <v>3</v>
      </c>
      <c r="H32" s="90"/>
      <c r="I32" s="90"/>
      <c r="J32" s="90"/>
      <c r="K32" s="91" t="s">
        <v>3</v>
      </c>
      <c r="L32" s="92"/>
      <c r="M32" s="92"/>
      <c r="N32" s="92"/>
      <c r="O32" s="92"/>
      <c r="P32" s="92"/>
      <c r="Q32" s="92"/>
      <c r="R32" s="92"/>
      <c r="S32" s="93"/>
      <c r="T32" s="90"/>
      <c r="U32" s="92"/>
      <c r="V32" s="90"/>
      <c r="W32" s="93"/>
      <c r="X32" s="90"/>
      <c r="Y32" s="90"/>
      <c r="Z32" s="91" t="s">
        <v>3</v>
      </c>
      <c r="AA32" s="91" t="s">
        <v>3</v>
      </c>
    </row>
    <row r="33" spans="1:27" ht="38.450000000000003" customHeight="1">
      <c r="A33" s="469"/>
      <c r="B33" s="471"/>
      <c r="C33" s="473"/>
      <c r="D33" s="129" t="s">
        <v>370</v>
      </c>
      <c r="E33" s="130" t="s">
        <v>233</v>
      </c>
      <c r="F33" s="122"/>
      <c r="G33" s="90"/>
      <c r="H33" s="90"/>
      <c r="I33" s="90"/>
      <c r="J33" s="90"/>
      <c r="K33" s="92"/>
      <c r="L33" s="92"/>
      <c r="M33" s="92"/>
      <c r="N33" s="92"/>
      <c r="O33" s="92"/>
      <c r="P33" s="92"/>
      <c r="Q33" s="92"/>
      <c r="R33" s="92"/>
      <c r="S33" s="93"/>
      <c r="T33" s="90"/>
      <c r="U33" s="92"/>
      <c r="V33" s="90"/>
      <c r="W33" s="93"/>
      <c r="X33" s="90"/>
      <c r="Y33" s="90"/>
      <c r="Z33" s="4"/>
      <c r="AA33" s="90"/>
    </row>
  </sheetData>
  <mergeCells count="53">
    <mergeCell ref="V3:X3"/>
    <mergeCell ref="F1:G1"/>
    <mergeCell ref="I1:J1"/>
    <mergeCell ref="L1:M1"/>
    <mergeCell ref="O1:Q1"/>
    <mergeCell ref="F2:AA2"/>
    <mergeCell ref="S4:S5"/>
    <mergeCell ref="T4:T5"/>
    <mergeCell ref="Y3:AA3"/>
    <mergeCell ref="F4:F5"/>
    <mergeCell ref="G4:G5"/>
    <mergeCell ref="H4:H5"/>
    <mergeCell ref="I4:I5"/>
    <mergeCell ref="J4:J5"/>
    <mergeCell ref="K4:K5"/>
    <mergeCell ref="L4:L5"/>
    <mergeCell ref="M4:M5"/>
    <mergeCell ref="N4:N5"/>
    <mergeCell ref="F3:J3"/>
    <mergeCell ref="K3:N3"/>
    <mergeCell ref="O3:R3"/>
    <mergeCell ref="S3:U3"/>
    <mergeCell ref="AA4:AA5"/>
    <mergeCell ref="B5:C5"/>
    <mergeCell ref="B6:B8"/>
    <mergeCell ref="C6:C8"/>
    <mergeCell ref="B9:B14"/>
    <mergeCell ref="C9:C10"/>
    <mergeCell ref="U4:U5"/>
    <mergeCell ref="V4:V5"/>
    <mergeCell ref="W4:W5"/>
    <mergeCell ref="X4:X5"/>
    <mergeCell ref="Y4:Y5"/>
    <mergeCell ref="Z4:Z5"/>
    <mergeCell ref="O4:O5"/>
    <mergeCell ref="P4:P5"/>
    <mergeCell ref="Q4:Q5"/>
    <mergeCell ref="R4:R5"/>
    <mergeCell ref="E11:E14"/>
    <mergeCell ref="A15:A17"/>
    <mergeCell ref="B15:B17"/>
    <mergeCell ref="C15:C17"/>
    <mergeCell ref="E15:E17"/>
    <mergeCell ref="A31:A33"/>
    <mergeCell ref="B31:B33"/>
    <mergeCell ref="C31:C33"/>
    <mergeCell ref="A11:A14"/>
    <mergeCell ref="C11:C14"/>
    <mergeCell ref="B18:B25"/>
    <mergeCell ref="C18:C25"/>
    <mergeCell ref="E23:E24"/>
    <mergeCell ref="B26:B30"/>
    <mergeCell ref="C26:C30"/>
  </mergeCells>
  <pageMargins left="1.0236220472440944" right="0.23622047244094491" top="0.74803149606299213" bottom="0.74803149606299213" header="0.31496062992125984" footer="0.31496062992125984"/>
  <pageSetup paperSize="9" scale="46"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O115"/>
  <sheetViews>
    <sheetView topLeftCell="A16" zoomScale="110" zoomScaleNormal="110" workbookViewId="0">
      <selection activeCell="M7" sqref="M7"/>
    </sheetView>
  </sheetViews>
  <sheetFormatPr baseColWidth="10" defaultColWidth="11.5703125" defaultRowHeight="15"/>
  <cols>
    <col min="1" max="2" width="11.5703125" style="333"/>
    <col min="3" max="4" width="5.140625" style="333" customWidth="1"/>
    <col min="5" max="5" width="24.42578125" style="428" customWidth="1"/>
    <col min="6" max="6" width="8.28515625" style="455" customWidth="1"/>
    <col min="7" max="7" width="30.5703125" style="428" customWidth="1"/>
    <col min="8" max="8" width="23.7109375" style="428" customWidth="1"/>
    <col min="9" max="9" width="15.140625" style="333" customWidth="1"/>
    <col min="10" max="10" width="28.140625" style="428" customWidth="1"/>
    <col min="11" max="11" width="44.7109375" style="428" customWidth="1"/>
    <col min="12" max="12" width="23.5703125" style="428" customWidth="1"/>
    <col min="13" max="13" width="7.7109375" style="455" customWidth="1"/>
    <col min="14" max="16384" width="11.5703125" style="333"/>
  </cols>
  <sheetData>
    <row r="2" spans="2:15">
      <c r="C2" s="702" t="s">
        <v>148</v>
      </c>
      <c r="D2" s="702"/>
      <c r="E2" s="702"/>
      <c r="F2" s="702"/>
      <c r="G2" s="702"/>
      <c r="H2" s="702"/>
      <c r="J2" s="703" t="s">
        <v>146</v>
      </c>
      <c r="K2" s="703"/>
      <c r="L2" s="703"/>
      <c r="M2" s="703"/>
      <c r="N2" s="703"/>
      <c r="O2" s="424"/>
    </row>
    <row r="4" spans="2:15" ht="45">
      <c r="B4" s="443" t="s">
        <v>1027</v>
      </c>
      <c r="C4" s="443" t="s">
        <v>1028</v>
      </c>
      <c r="D4" s="443"/>
      <c r="E4" s="422" t="s">
        <v>1029</v>
      </c>
      <c r="F4" s="444" t="s">
        <v>1164</v>
      </c>
      <c r="G4" s="422" t="s">
        <v>0</v>
      </c>
      <c r="H4" s="422" t="s">
        <v>1030</v>
      </c>
      <c r="I4" s="442" t="s">
        <v>1031</v>
      </c>
      <c r="J4" s="422" t="s">
        <v>1032</v>
      </c>
      <c r="K4" s="422" t="s">
        <v>0</v>
      </c>
      <c r="L4" s="422" t="s">
        <v>1029</v>
      </c>
      <c r="M4" s="444" t="s">
        <v>1164</v>
      </c>
      <c r="N4" s="423" t="s">
        <v>1032</v>
      </c>
      <c r="O4" s="423"/>
    </row>
    <row r="5" spans="2:15" ht="43.15" customHeight="1">
      <c r="B5" s="681" t="s">
        <v>1033</v>
      </c>
      <c r="C5" s="671" t="s">
        <v>1034</v>
      </c>
      <c r="D5" s="670" t="s">
        <v>1035</v>
      </c>
      <c r="E5" s="421"/>
      <c r="F5" s="445"/>
      <c r="G5" s="704" t="s">
        <v>1036</v>
      </c>
      <c r="H5" s="421" t="s">
        <v>1037</v>
      </c>
      <c r="I5" s="691" t="s">
        <v>1038</v>
      </c>
      <c r="N5" s="706" t="s">
        <v>1039</v>
      </c>
      <c r="O5" s="670"/>
    </row>
    <row r="6" spans="2:15" ht="30">
      <c r="B6" s="682"/>
      <c r="C6" s="671"/>
      <c r="D6" s="671"/>
      <c r="E6" s="420" t="s">
        <v>1040</v>
      </c>
      <c r="F6" s="446">
        <v>5</v>
      </c>
      <c r="G6" s="704"/>
      <c r="H6" s="420" t="s">
        <v>1041</v>
      </c>
      <c r="I6" s="691"/>
      <c r="N6" s="707"/>
      <c r="O6" s="671"/>
    </row>
    <row r="7" spans="2:15" ht="36.6" customHeight="1">
      <c r="B7" s="682"/>
      <c r="C7" s="671"/>
      <c r="D7" s="671"/>
      <c r="E7" s="420" t="s">
        <v>1042</v>
      </c>
      <c r="F7" s="447">
        <v>5</v>
      </c>
      <c r="G7" s="705"/>
      <c r="H7" s="420" t="s">
        <v>1043</v>
      </c>
      <c r="I7" s="691"/>
      <c r="J7" s="419" t="s">
        <v>1044</v>
      </c>
      <c r="K7" s="418" t="s">
        <v>1045</v>
      </c>
      <c r="L7" s="417" t="s">
        <v>1046</v>
      </c>
      <c r="M7" s="456">
        <v>2</v>
      </c>
      <c r="N7" s="707"/>
      <c r="O7" s="671"/>
    </row>
    <row r="8" spans="2:15" ht="38.450000000000003" customHeight="1">
      <c r="B8" s="682"/>
      <c r="C8" s="671"/>
      <c r="D8" s="671"/>
      <c r="E8" s="709" t="s">
        <v>1047</v>
      </c>
      <c r="F8" s="446">
        <v>2</v>
      </c>
      <c r="G8" s="420" t="s">
        <v>1048</v>
      </c>
      <c r="H8" s="416" t="s">
        <v>1049</v>
      </c>
      <c r="I8" s="691" t="s">
        <v>1050</v>
      </c>
      <c r="N8" s="707"/>
      <c r="O8" s="671"/>
    </row>
    <row r="9" spans="2:15" ht="30">
      <c r="B9" s="682"/>
      <c r="C9" s="671"/>
      <c r="D9" s="671"/>
      <c r="E9" s="705"/>
      <c r="F9" s="446">
        <v>2</v>
      </c>
      <c r="G9" s="420" t="s">
        <v>1051</v>
      </c>
      <c r="H9" s="415" t="s">
        <v>1052</v>
      </c>
      <c r="I9" s="691"/>
      <c r="N9" s="707"/>
      <c r="O9" s="671"/>
    </row>
    <row r="10" spans="2:15" ht="60">
      <c r="B10" s="682"/>
      <c r="C10" s="671"/>
      <c r="D10" s="671"/>
      <c r="E10" s="420" t="s">
        <v>1053</v>
      </c>
      <c r="F10" s="446">
        <v>2</v>
      </c>
      <c r="G10" s="420" t="s">
        <v>1054</v>
      </c>
      <c r="H10" s="420" t="s">
        <v>1055</v>
      </c>
      <c r="I10" s="691"/>
      <c r="J10" s="419" t="s">
        <v>1056</v>
      </c>
      <c r="K10" s="418" t="s">
        <v>1057</v>
      </c>
      <c r="L10" s="417" t="s">
        <v>1047</v>
      </c>
      <c r="M10" s="456">
        <v>2</v>
      </c>
      <c r="N10" s="707"/>
      <c r="O10" s="671"/>
    </row>
    <row r="11" spans="2:15" ht="30">
      <c r="B11" s="682"/>
      <c r="C11" s="671"/>
      <c r="D11" s="671"/>
      <c r="E11" s="420" t="s">
        <v>1042</v>
      </c>
      <c r="F11" s="446">
        <v>5</v>
      </c>
      <c r="G11" s="420"/>
      <c r="H11" s="420" t="s">
        <v>1058</v>
      </c>
      <c r="I11" s="691" t="s">
        <v>1059</v>
      </c>
      <c r="N11" s="707"/>
      <c r="O11" s="671"/>
    </row>
    <row r="12" spans="2:15" ht="58.15" customHeight="1">
      <c r="B12" s="682"/>
      <c r="C12" s="671"/>
      <c r="D12" s="671"/>
      <c r="E12" s="420" t="s">
        <v>1060</v>
      </c>
      <c r="F12" s="448">
        <v>3</v>
      </c>
      <c r="G12" s="692" t="s">
        <v>1061</v>
      </c>
      <c r="H12" s="414" t="s">
        <v>1062</v>
      </c>
      <c r="I12" s="691"/>
      <c r="N12" s="707"/>
      <c r="O12" s="671"/>
    </row>
    <row r="13" spans="2:15" ht="61.15" customHeight="1">
      <c r="B13" s="683"/>
      <c r="C13" s="671"/>
      <c r="D13" s="672"/>
      <c r="E13" s="420" t="s">
        <v>1063</v>
      </c>
      <c r="F13" s="446">
        <v>4</v>
      </c>
      <c r="G13" s="693"/>
      <c r="H13" s="420" t="s">
        <v>1064</v>
      </c>
      <c r="I13" s="691"/>
      <c r="J13" s="419" t="s">
        <v>1065</v>
      </c>
      <c r="K13" s="418" t="s">
        <v>1066</v>
      </c>
      <c r="L13" s="417" t="s">
        <v>1067</v>
      </c>
      <c r="M13" s="456">
        <v>2</v>
      </c>
      <c r="N13" s="708"/>
      <c r="O13" s="672"/>
    </row>
    <row r="14" spans="2:15" ht="76.900000000000006" customHeight="1">
      <c r="B14" s="694" t="s">
        <v>1068</v>
      </c>
      <c r="C14" s="695" t="s">
        <v>1069</v>
      </c>
      <c r="D14" s="696" t="s">
        <v>1070</v>
      </c>
      <c r="E14" s="420" t="s">
        <v>1071</v>
      </c>
      <c r="F14" s="446"/>
      <c r="G14" s="420" t="s">
        <v>1072</v>
      </c>
      <c r="H14" s="413" t="s">
        <v>1073</v>
      </c>
      <c r="I14" s="686" t="s">
        <v>1074</v>
      </c>
      <c r="N14" s="699" t="s">
        <v>1075</v>
      </c>
      <c r="O14" s="670"/>
    </row>
    <row r="15" spans="2:15" ht="115.15" customHeight="1">
      <c r="B15" s="694"/>
      <c r="C15" s="695"/>
      <c r="D15" s="697"/>
      <c r="E15" s="420" t="s">
        <v>1060</v>
      </c>
      <c r="F15" s="448"/>
      <c r="G15" s="416" t="s">
        <v>1076</v>
      </c>
      <c r="H15" s="420" t="s">
        <v>1077</v>
      </c>
      <c r="I15" s="686"/>
      <c r="N15" s="700"/>
      <c r="O15" s="671"/>
    </row>
    <row r="16" spans="2:15" ht="51.6" customHeight="1">
      <c r="B16" s="694"/>
      <c r="C16" s="695"/>
      <c r="D16" s="697"/>
      <c r="E16" s="420" t="s">
        <v>1078</v>
      </c>
      <c r="F16" s="446"/>
      <c r="G16" s="415" t="s">
        <v>1079</v>
      </c>
      <c r="H16" s="420" t="s">
        <v>1080</v>
      </c>
      <c r="I16" s="686"/>
      <c r="J16" s="419" t="s">
        <v>1081</v>
      </c>
      <c r="K16" s="418" t="s">
        <v>1082</v>
      </c>
      <c r="L16" s="417" t="s">
        <v>1083</v>
      </c>
      <c r="M16" s="456"/>
      <c r="N16" s="700"/>
      <c r="O16" s="671"/>
    </row>
    <row r="17" spans="2:15" ht="73.150000000000006" customHeight="1">
      <c r="B17" s="694"/>
      <c r="C17" s="695"/>
      <c r="D17" s="697"/>
      <c r="E17" s="420" t="s">
        <v>1084</v>
      </c>
      <c r="F17" s="446"/>
      <c r="G17" s="420" t="s">
        <v>1085</v>
      </c>
      <c r="H17" s="413" t="s">
        <v>1086</v>
      </c>
      <c r="I17" s="686" t="s">
        <v>1087</v>
      </c>
      <c r="J17" s="333"/>
      <c r="N17" s="700"/>
      <c r="O17" s="671"/>
    </row>
    <row r="18" spans="2:15" ht="45">
      <c r="B18" s="694"/>
      <c r="C18" s="695"/>
      <c r="D18" s="697"/>
      <c r="E18" s="420" t="s">
        <v>1060</v>
      </c>
      <c r="F18" s="446"/>
      <c r="G18" s="420" t="s">
        <v>1088</v>
      </c>
      <c r="H18" s="420" t="s">
        <v>1089</v>
      </c>
      <c r="I18" s="686"/>
      <c r="N18" s="700"/>
      <c r="O18" s="671"/>
    </row>
    <row r="19" spans="2:15" ht="75">
      <c r="B19" s="694"/>
      <c r="C19" s="695"/>
      <c r="D19" s="697"/>
      <c r="E19" s="420"/>
      <c r="F19" s="446"/>
      <c r="G19" s="420"/>
      <c r="H19" s="420" t="s">
        <v>1080</v>
      </c>
      <c r="I19" s="686"/>
      <c r="J19" s="419" t="s">
        <v>1090</v>
      </c>
      <c r="K19" s="418" t="s">
        <v>1091</v>
      </c>
      <c r="L19" s="417" t="s">
        <v>1092</v>
      </c>
      <c r="M19" s="456"/>
      <c r="N19" s="700"/>
      <c r="O19" s="671"/>
    </row>
    <row r="20" spans="2:15" ht="87.6" customHeight="1">
      <c r="B20" s="694"/>
      <c r="C20" s="695"/>
      <c r="D20" s="697"/>
      <c r="E20" s="420" t="s">
        <v>1071</v>
      </c>
      <c r="F20" s="446"/>
      <c r="G20" s="420" t="s">
        <v>1093</v>
      </c>
      <c r="H20" s="420" t="s">
        <v>1094</v>
      </c>
      <c r="I20" s="686" t="s">
        <v>1095</v>
      </c>
      <c r="J20" s="333"/>
      <c r="N20" s="700"/>
      <c r="O20" s="671"/>
    </row>
    <row r="21" spans="2:15" ht="45">
      <c r="B21" s="694"/>
      <c r="C21" s="695"/>
      <c r="D21" s="697"/>
      <c r="E21" s="420" t="s">
        <v>1096</v>
      </c>
      <c r="F21" s="446"/>
      <c r="G21" s="420"/>
      <c r="H21" s="420" t="s">
        <v>1058</v>
      </c>
      <c r="I21" s="686"/>
      <c r="N21" s="700"/>
      <c r="O21" s="671"/>
    </row>
    <row r="22" spans="2:15" ht="22.15" customHeight="1">
      <c r="B22" s="694"/>
      <c r="C22" s="695"/>
      <c r="D22" s="697"/>
      <c r="E22" s="420"/>
      <c r="F22" s="446"/>
      <c r="G22" s="420"/>
      <c r="H22" s="420" t="s">
        <v>1097</v>
      </c>
      <c r="I22" s="686"/>
      <c r="J22" s="419" t="s">
        <v>1098</v>
      </c>
      <c r="K22" s="418" t="s">
        <v>1099</v>
      </c>
      <c r="L22" s="417" t="s">
        <v>1100</v>
      </c>
      <c r="M22" s="457"/>
      <c r="N22" s="700"/>
      <c r="O22" s="671"/>
    </row>
    <row r="23" spans="2:15">
      <c r="B23" s="694"/>
      <c r="C23" s="695"/>
      <c r="D23" s="697"/>
      <c r="E23" s="420"/>
      <c r="F23" s="449"/>
      <c r="G23" s="687" t="s">
        <v>1101</v>
      </c>
      <c r="H23" s="688"/>
      <c r="I23" s="689" t="s">
        <v>1102</v>
      </c>
      <c r="N23" s="700"/>
      <c r="O23" s="671"/>
    </row>
    <row r="24" spans="2:15">
      <c r="B24" s="694"/>
      <c r="C24" s="695"/>
      <c r="D24" s="697"/>
      <c r="E24" s="687" t="s">
        <v>1103</v>
      </c>
      <c r="F24" s="690"/>
      <c r="G24" s="690"/>
      <c r="H24" s="688"/>
      <c r="I24" s="689"/>
      <c r="N24" s="700"/>
      <c r="O24" s="671"/>
    </row>
    <row r="25" spans="2:15" ht="30">
      <c r="B25" s="694"/>
      <c r="C25" s="695"/>
      <c r="D25" s="698"/>
      <c r="E25" s="687" t="s">
        <v>1104</v>
      </c>
      <c r="F25" s="690"/>
      <c r="G25" s="690"/>
      <c r="H25" s="688"/>
      <c r="I25" s="689"/>
      <c r="J25" s="418" t="s">
        <v>1105</v>
      </c>
      <c r="K25" s="418" t="s">
        <v>1106</v>
      </c>
      <c r="L25" s="417" t="s">
        <v>1100</v>
      </c>
      <c r="M25" s="458"/>
      <c r="N25" s="701"/>
      <c r="O25" s="672"/>
    </row>
    <row r="26" spans="2:15">
      <c r="B26" s="676" t="s">
        <v>1107</v>
      </c>
      <c r="C26" s="676"/>
      <c r="D26" s="676"/>
      <c r="E26" s="676"/>
      <c r="F26" s="676"/>
      <c r="G26" s="676"/>
      <c r="H26" s="676"/>
      <c r="I26" s="676"/>
      <c r="J26" s="676"/>
      <c r="K26" s="676"/>
      <c r="L26" s="676"/>
      <c r="M26" s="676"/>
      <c r="N26" s="676"/>
      <c r="O26" s="676"/>
    </row>
    <row r="27" spans="2:15">
      <c r="B27" s="676"/>
      <c r="C27" s="676"/>
      <c r="D27" s="676"/>
      <c r="E27" s="676"/>
      <c r="F27" s="676"/>
      <c r="G27" s="676"/>
      <c r="H27" s="676"/>
      <c r="I27" s="676"/>
      <c r="J27" s="676"/>
      <c r="K27" s="676"/>
      <c r="L27" s="676"/>
      <c r="M27" s="676"/>
      <c r="N27" s="676"/>
      <c r="O27" s="676"/>
    </row>
    <row r="28" spans="2:15">
      <c r="B28" s="676"/>
      <c r="C28" s="676"/>
      <c r="D28" s="676"/>
      <c r="E28" s="676"/>
      <c r="F28" s="676"/>
      <c r="G28" s="676"/>
      <c r="H28" s="676"/>
      <c r="I28" s="676"/>
      <c r="J28" s="676"/>
      <c r="K28" s="676"/>
      <c r="L28" s="676"/>
      <c r="M28" s="676"/>
      <c r="N28" s="676"/>
      <c r="O28" s="676"/>
    </row>
    <row r="29" spans="2:15" ht="60">
      <c r="B29" s="681" t="s">
        <v>1108</v>
      </c>
      <c r="C29" s="670" t="s">
        <v>1109</v>
      </c>
      <c r="D29" s="670" t="s">
        <v>1110</v>
      </c>
      <c r="E29" s="420"/>
      <c r="F29" s="446"/>
      <c r="G29" s="420"/>
      <c r="H29" s="420" t="s">
        <v>1111</v>
      </c>
      <c r="I29" s="684" t="s">
        <v>1112</v>
      </c>
      <c r="N29" s="685" t="s">
        <v>1113</v>
      </c>
    </row>
    <row r="30" spans="2:15" ht="30">
      <c r="B30" s="682"/>
      <c r="C30" s="671"/>
      <c r="D30" s="671"/>
      <c r="E30" s="420"/>
      <c r="F30" s="446"/>
      <c r="G30" s="420" t="s">
        <v>1048</v>
      </c>
      <c r="H30" s="420" t="s">
        <v>1114</v>
      </c>
      <c r="I30" s="684"/>
      <c r="N30" s="685"/>
    </row>
    <row r="31" spans="2:15" ht="30">
      <c r="B31" s="682"/>
      <c r="C31" s="671"/>
      <c r="D31" s="671"/>
      <c r="E31" s="420"/>
      <c r="F31" s="446"/>
      <c r="G31" s="420"/>
      <c r="H31" s="420"/>
      <c r="I31" s="684"/>
      <c r="J31" s="419"/>
      <c r="K31" s="418" t="s">
        <v>1115</v>
      </c>
      <c r="L31" s="418"/>
      <c r="M31" s="456"/>
      <c r="N31" s="685"/>
    </row>
    <row r="32" spans="2:15" ht="60">
      <c r="B32" s="682"/>
      <c r="C32" s="671"/>
      <c r="D32" s="671"/>
      <c r="E32" s="420"/>
      <c r="F32" s="446"/>
      <c r="G32" s="420" t="s">
        <v>1116</v>
      </c>
      <c r="H32" s="420" t="s">
        <v>1117</v>
      </c>
      <c r="I32" s="684" t="s">
        <v>1118</v>
      </c>
      <c r="J32" s="333"/>
      <c r="N32" s="685"/>
    </row>
    <row r="33" spans="2:15">
      <c r="B33" s="682"/>
      <c r="C33" s="671"/>
      <c r="D33" s="671"/>
      <c r="E33" s="420"/>
      <c r="F33" s="446"/>
      <c r="G33" s="420"/>
      <c r="H33" s="420" t="s">
        <v>1119</v>
      </c>
      <c r="I33" s="684"/>
      <c r="N33" s="685"/>
    </row>
    <row r="34" spans="2:15">
      <c r="B34" s="682"/>
      <c r="C34" s="671"/>
      <c r="D34" s="671"/>
      <c r="E34" s="420"/>
      <c r="F34" s="446"/>
      <c r="G34" s="420"/>
      <c r="H34" s="420"/>
      <c r="I34" s="684"/>
      <c r="J34" s="419"/>
      <c r="K34" s="418" t="s">
        <v>1120</v>
      </c>
      <c r="L34" s="418"/>
      <c r="M34" s="456"/>
      <c r="N34" s="685"/>
    </row>
    <row r="35" spans="2:15">
      <c r="B35" s="682"/>
      <c r="C35" s="671"/>
      <c r="D35" s="671"/>
      <c r="E35" s="420"/>
      <c r="F35" s="446"/>
      <c r="G35" s="420"/>
      <c r="H35" s="420"/>
      <c r="I35" s="684" t="s">
        <v>1121</v>
      </c>
      <c r="N35" s="685"/>
    </row>
    <row r="36" spans="2:15">
      <c r="B36" s="682"/>
      <c r="C36" s="671"/>
      <c r="D36" s="671"/>
      <c r="E36" s="420"/>
      <c r="F36" s="446"/>
      <c r="G36" s="420"/>
      <c r="H36" s="420"/>
      <c r="I36" s="684"/>
      <c r="N36" s="685"/>
    </row>
    <row r="37" spans="2:15">
      <c r="B37" s="682"/>
      <c r="C37" s="672"/>
      <c r="D37" s="672"/>
      <c r="E37" s="420"/>
      <c r="F37" s="446"/>
      <c r="G37" s="420"/>
      <c r="H37" s="420"/>
      <c r="I37" s="684"/>
      <c r="J37" s="419"/>
      <c r="K37" s="418"/>
      <c r="L37" s="418"/>
      <c r="M37" s="456"/>
      <c r="N37" s="685"/>
    </row>
    <row r="38" spans="2:15" ht="45">
      <c r="B38" s="682"/>
      <c r="C38" s="670" t="s">
        <v>1122</v>
      </c>
      <c r="D38" s="433"/>
      <c r="E38" s="420" t="s">
        <v>1123</v>
      </c>
      <c r="F38" s="446"/>
      <c r="G38" s="420" t="s">
        <v>1085</v>
      </c>
      <c r="H38" s="420" t="s">
        <v>1124</v>
      </c>
      <c r="I38" s="679" t="s">
        <v>1125</v>
      </c>
      <c r="J38" s="333"/>
    </row>
    <row r="39" spans="2:15" ht="30">
      <c r="B39" s="682"/>
      <c r="C39" s="671"/>
      <c r="D39" s="434"/>
      <c r="E39" s="435" t="s">
        <v>1126</v>
      </c>
      <c r="F39" s="450"/>
      <c r="G39" s="420" t="s">
        <v>1127</v>
      </c>
      <c r="H39" s="420" t="s">
        <v>1128</v>
      </c>
      <c r="I39" s="679"/>
    </row>
    <row r="40" spans="2:15" ht="45">
      <c r="B40" s="682"/>
      <c r="C40" s="671"/>
      <c r="D40" s="434"/>
      <c r="E40" s="436" t="s">
        <v>1129</v>
      </c>
      <c r="F40" s="451"/>
      <c r="G40" s="420" t="s">
        <v>1130</v>
      </c>
      <c r="H40" s="420" t="s">
        <v>1131</v>
      </c>
      <c r="I40" s="679"/>
      <c r="J40" s="419"/>
      <c r="K40" s="418"/>
      <c r="L40" s="418"/>
      <c r="M40" s="459"/>
    </row>
    <row r="41" spans="2:15">
      <c r="B41" s="682"/>
      <c r="C41" s="671"/>
      <c r="D41" s="434"/>
      <c r="E41" s="420" t="s">
        <v>1132</v>
      </c>
      <c r="F41" s="452"/>
      <c r="G41" s="437" t="s">
        <v>1133</v>
      </c>
      <c r="H41" s="420" t="s">
        <v>1134</v>
      </c>
      <c r="I41" s="679" t="s">
        <v>1135</v>
      </c>
    </row>
    <row r="42" spans="2:15" ht="30">
      <c r="B42" s="682"/>
      <c r="C42" s="671"/>
      <c r="D42" s="434"/>
      <c r="E42" s="420" t="s">
        <v>1136</v>
      </c>
      <c r="F42" s="446"/>
      <c r="G42" s="420" t="s">
        <v>1137</v>
      </c>
      <c r="H42" s="420" t="s">
        <v>1138</v>
      </c>
      <c r="I42" s="679"/>
    </row>
    <row r="43" spans="2:15">
      <c r="B43" s="682"/>
      <c r="C43" s="671"/>
      <c r="D43" s="434"/>
      <c r="E43" s="420"/>
      <c r="F43" s="446"/>
      <c r="G43" s="420"/>
      <c r="H43" s="420"/>
      <c r="I43" s="679"/>
      <c r="J43" s="419"/>
      <c r="K43" s="418"/>
      <c r="L43" s="418"/>
      <c r="M43" s="459"/>
    </row>
    <row r="44" spans="2:15">
      <c r="B44" s="682"/>
      <c r="C44" s="671"/>
      <c r="D44" s="434"/>
      <c r="E44" s="420"/>
      <c r="F44" s="446"/>
      <c r="G44" s="420"/>
      <c r="H44" s="420"/>
      <c r="I44" s="679" t="s">
        <v>1139</v>
      </c>
    </row>
    <row r="45" spans="2:15">
      <c r="B45" s="682"/>
      <c r="C45" s="671"/>
      <c r="D45" s="434"/>
      <c r="E45" s="420"/>
      <c r="F45" s="446"/>
      <c r="G45" s="420"/>
      <c r="H45" s="420"/>
      <c r="I45" s="679"/>
    </row>
    <row r="46" spans="2:15">
      <c r="B46" s="683"/>
      <c r="C46" s="672"/>
      <c r="D46" s="438"/>
      <c r="E46" s="420"/>
      <c r="F46" s="446"/>
      <c r="G46" s="420"/>
      <c r="H46" s="420"/>
      <c r="I46" s="679"/>
      <c r="J46" s="419"/>
      <c r="K46" s="418"/>
      <c r="L46" s="418"/>
      <c r="M46" s="459"/>
    </row>
    <row r="47" spans="2:15">
      <c r="B47" s="439"/>
      <c r="C47" s="439"/>
      <c r="D47" s="439"/>
      <c r="E47" s="439"/>
      <c r="F47" s="453"/>
      <c r="G47" s="439"/>
      <c r="H47" s="439"/>
      <c r="I47" s="676" t="s">
        <v>1140</v>
      </c>
      <c r="J47" s="439"/>
      <c r="K47" s="439"/>
      <c r="L47" s="439"/>
      <c r="M47" s="453"/>
      <c r="N47" s="439"/>
      <c r="O47" s="439"/>
    </row>
    <row r="48" spans="2:15">
      <c r="B48" s="439"/>
      <c r="C48" s="439"/>
      <c r="D48" s="439"/>
      <c r="E48" s="439"/>
      <c r="F48" s="453"/>
      <c r="G48" s="439"/>
      <c r="H48" s="439"/>
      <c r="I48" s="676"/>
      <c r="J48" s="439"/>
      <c r="K48" s="439"/>
      <c r="L48" s="439"/>
      <c r="M48" s="453"/>
      <c r="N48" s="439"/>
      <c r="O48" s="439"/>
    </row>
    <row r="49" spans="2:15">
      <c r="B49" s="439"/>
      <c r="C49" s="439"/>
      <c r="D49" s="439"/>
      <c r="E49" s="439"/>
      <c r="F49" s="453"/>
      <c r="G49" s="439"/>
      <c r="H49" s="439"/>
      <c r="I49" s="676"/>
      <c r="J49" s="439"/>
      <c r="K49" s="439"/>
      <c r="L49" s="439"/>
      <c r="M49" s="453"/>
      <c r="N49" s="439"/>
      <c r="O49" s="439"/>
    </row>
    <row r="50" spans="2:15">
      <c r="B50" s="670"/>
      <c r="C50" s="670"/>
      <c r="D50" s="433"/>
      <c r="E50" s="420"/>
      <c r="F50" s="446"/>
      <c r="G50" s="420"/>
      <c r="H50" s="420"/>
      <c r="I50" s="680" t="s">
        <v>1141</v>
      </c>
    </row>
    <row r="51" spans="2:15">
      <c r="B51" s="671"/>
      <c r="C51" s="671"/>
      <c r="D51" s="434"/>
      <c r="E51" s="420"/>
      <c r="F51" s="446"/>
      <c r="G51" s="420"/>
      <c r="H51" s="420"/>
      <c r="I51" s="680"/>
    </row>
    <row r="52" spans="2:15">
      <c r="B52" s="671"/>
      <c r="C52" s="671"/>
      <c r="D52" s="434"/>
      <c r="E52" s="420"/>
      <c r="F52" s="446"/>
      <c r="G52" s="420"/>
      <c r="H52" s="420"/>
      <c r="I52" s="680"/>
      <c r="J52" s="419"/>
      <c r="K52" s="418"/>
      <c r="L52" s="418"/>
      <c r="M52" s="459"/>
    </row>
    <row r="53" spans="2:15">
      <c r="B53" s="671"/>
      <c r="C53" s="671"/>
      <c r="D53" s="434"/>
      <c r="E53" s="420"/>
      <c r="F53" s="446"/>
      <c r="G53" s="420"/>
      <c r="H53" s="420"/>
      <c r="I53" s="680" t="s">
        <v>1142</v>
      </c>
    </row>
    <row r="54" spans="2:15">
      <c r="B54" s="671"/>
      <c r="C54" s="671"/>
      <c r="D54" s="434"/>
      <c r="E54" s="420"/>
      <c r="F54" s="446"/>
      <c r="G54" s="420"/>
      <c r="H54" s="420"/>
      <c r="I54" s="680"/>
    </row>
    <row r="55" spans="2:15">
      <c r="B55" s="671"/>
      <c r="C55" s="671"/>
      <c r="D55" s="434"/>
      <c r="E55" s="420"/>
      <c r="F55" s="446"/>
      <c r="G55" s="420"/>
      <c r="H55" s="420"/>
      <c r="I55" s="680"/>
      <c r="J55" s="419"/>
      <c r="K55" s="418"/>
      <c r="L55" s="418"/>
      <c r="M55" s="459"/>
    </row>
    <row r="56" spans="2:15">
      <c r="B56" s="671"/>
      <c r="C56" s="671"/>
      <c r="D56" s="434"/>
      <c r="E56" s="420"/>
      <c r="F56" s="446"/>
      <c r="G56" s="420"/>
      <c r="H56" s="420"/>
      <c r="I56" s="680" t="s">
        <v>1143</v>
      </c>
    </row>
    <row r="57" spans="2:15">
      <c r="B57" s="671"/>
      <c r="C57" s="671"/>
      <c r="D57" s="434"/>
      <c r="E57" s="420"/>
      <c r="F57" s="446"/>
      <c r="G57" s="420"/>
      <c r="H57" s="420"/>
      <c r="I57" s="680"/>
    </row>
    <row r="58" spans="2:15">
      <c r="B58" s="671"/>
      <c r="C58" s="671"/>
      <c r="D58" s="434"/>
      <c r="E58" s="420"/>
      <c r="F58" s="446"/>
      <c r="G58" s="420"/>
      <c r="H58" s="420"/>
      <c r="I58" s="680"/>
      <c r="J58" s="419"/>
      <c r="K58" s="418"/>
      <c r="L58" s="418"/>
      <c r="M58" s="459"/>
    </row>
    <row r="59" spans="2:15">
      <c r="B59" s="671"/>
      <c r="C59" s="671"/>
      <c r="D59" s="434"/>
      <c r="E59" s="420"/>
      <c r="F59" s="446"/>
      <c r="G59" s="420"/>
      <c r="H59" s="420"/>
      <c r="I59" s="680" t="s">
        <v>1144</v>
      </c>
    </row>
    <row r="60" spans="2:15">
      <c r="B60" s="671"/>
      <c r="C60" s="671"/>
      <c r="D60" s="434"/>
      <c r="E60" s="420"/>
      <c r="F60" s="446"/>
      <c r="G60" s="420"/>
      <c r="H60" s="420"/>
      <c r="I60" s="680"/>
    </row>
    <row r="61" spans="2:15">
      <c r="B61" s="672"/>
      <c r="C61" s="672"/>
      <c r="D61" s="438"/>
      <c r="E61" s="420"/>
      <c r="F61" s="446"/>
      <c r="G61" s="420"/>
      <c r="H61" s="420"/>
      <c r="I61" s="680"/>
      <c r="J61" s="419"/>
      <c r="K61" s="418"/>
      <c r="L61" s="418"/>
      <c r="M61" s="459"/>
    </row>
    <row r="62" spans="2:15">
      <c r="B62" s="670"/>
      <c r="C62" s="670"/>
      <c r="D62" s="433"/>
      <c r="E62" s="420"/>
      <c r="F62" s="446"/>
      <c r="G62" s="420"/>
      <c r="H62" s="420"/>
      <c r="I62" s="678" t="s">
        <v>1145</v>
      </c>
    </row>
    <row r="63" spans="2:15">
      <c r="B63" s="671"/>
      <c r="C63" s="671"/>
      <c r="D63" s="434"/>
      <c r="E63" s="420"/>
      <c r="F63" s="446"/>
      <c r="G63" s="420"/>
      <c r="H63" s="420"/>
      <c r="I63" s="678"/>
    </row>
    <row r="64" spans="2:15">
      <c r="B64" s="671"/>
      <c r="C64" s="671"/>
      <c r="D64" s="434"/>
      <c r="E64" s="420"/>
      <c r="F64" s="446"/>
      <c r="G64" s="420"/>
      <c r="H64" s="420"/>
      <c r="I64" s="678"/>
      <c r="J64" s="419"/>
      <c r="K64" s="418"/>
      <c r="L64" s="418"/>
      <c r="M64" s="459"/>
    </row>
    <row r="65" spans="2:15">
      <c r="B65" s="671"/>
      <c r="C65" s="671"/>
      <c r="D65" s="434"/>
      <c r="E65" s="420"/>
      <c r="F65" s="446"/>
      <c r="G65" s="420"/>
      <c r="H65" s="420"/>
      <c r="I65" s="678" t="s">
        <v>1146</v>
      </c>
    </row>
    <row r="66" spans="2:15">
      <c r="B66" s="671"/>
      <c r="C66" s="671"/>
      <c r="D66" s="434"/>
      <c r="E66" s="420"/>
      <c r="F66" s="446"/>
      <c r="G66" s="420"/>
      <c r="H66" s="420"/>
      <c r="I66" s="678"/>
    </row>
    <row r="67" spans="2:15">
      <c r="B67" s="671"/>
      <c r="C67" s="671"/>
      <c r="D67" s="434"/>
      <c r="E67" s="420"/>
      <c r="F67" s="446"/>
      <c r="G67" s="420"/>
      <c r="H67" s="420"/>
      <c r="I67" s="678"/>
      <c r="J67" s="419"/>
      <c r="K67" s="418"/>
      <c r="L67" s="418"/>
      <c r="M67" s="459"/>
    </row>
    <row r="68" spans="2:15">
      <c r="B68" s="671"/>
      <c r="C68" s="671"/>
      <c r="D68" s="434"/>
      <c r="E68" s="420"/>
      <c r="F68" s="446"/>
      <c r="G68" s="420"/>
      <c r="H68" s="420"/>
      <c r="I68" s="678" t="s">
        <v>1147</v>
      </c>
    </row>
    <row r="69" spans="2:15">
      <c r="B69" s="671"/>
      <c r="C69" s="671"/>
      <c r="D69" s="434"/>
      <c r="E69" s="420"/>
      <c r="F69" s="446"/>
      <c r="G69" s="420"/>
      <c r="H69" s="420"/>
      <c r="I69" s="678"/>
    </row>
    <row r="70" spans="2:15">
      <c r="B70" s="671"/>
      <c r="C70" s="671"/>
      <c r="D70" s="434"/>
      <c r="E70" s="420"/>
      <c r="F70" s="446"/>
      <c r="G70" s="420"/>
      <c r="H70" s="420"/>
      <c r="I70" s="678"/>
      <c r="J70" s="419"/>
      <c r="K70" s="418"/>
      <c r="L70" s="418"/>
      <c r="M70" s="459"/>
    </row>
    <row r="71" spans="2:15">
      <c r="B71" s="671"/>
      <c r="C71" s="671"/>
      <c r="D71" s="434"/>
      <c r="E71" s="420"/>
      <c r="F71" s="446"/>
      <c r="G71" s="420"/>
      <c r="H71" s="420"/>
      <c r="I71" s="678" t="s">
        <v>1148</v>
      </c>
    </row>
    <row r="72" spans="2:15">
      <c r="B72" s="671"/>
      <c r="C72" s="671"/>
      <c r="D72" s="434"/>
      <c r="E72" s="420"/>
      <c r="F72" s="446"/>
      <c r="G72" s="420"/>
      <c r="H72" s="420"/>
      <c r="I72" s="678"/>
    </row>
    <row r="73" spans="2:15">
      <c r="B73" s="672"/>
      <c r="C73" s="672"/>
      <c r="D73" s="438"/>
      <c r="E73" s="420"/>
      <c r="F73" s="446"/>
      <c r="G73" s="420"/>
      <c r="H73" s="420"/>
      <c r="I73" s="678"/>
      <c r="J73" s="419"/>
      <c r="K73" s="418"/>
      <c r="L73" s="418"/>
      <c r="M73" s="459"/>
    </row>
    <row r="74" spans="2:15">
      <c r="B74" s="676" t="s">
        <v>1149</v>
      </c>
      <c r="C74" s="676"/>
      <c r="D74" s="676"/>
      <c r="E74" s="676"/>
      <c r="F74" s="676"/>
      <c r="G74" s="676"/>
      <c r="H74" s="676"/>
      <c r="I74" s="676"/>
      <c r="J74" s="676"/>
      <c r="K74" s="676"/>
      <c r="L74" s="676"/>
      <c r="M74" s="676"/>
      <c r="N74" s="676"/>
      <c r="O74" s="676"/>
    </row>
    <row r="75" spans="2:15">
      <c r="B75" s="676"/>
      <c r="C75" s="676"/>
      <c r="D75" s="676"/>
      <c r="E75" s="676"/>
      <c r="F75" s="676"/>
      <c r="G75" s="676"/>
      <c r="H75" s="676"/>
      <c r="I75" s="676"/>
      <c r="J75" s="676"/>
      <c r="K75" s="676"/>
      <c r="L75" s="676"/>
      <c r="M75" s="676"/>
      <c r="N75" s="676"/>
      <c r="O75" s="676"/>
    </row>
    <row r="76" spans="2:15">
      <c r="B76" s="676"/>
      <c r="C76" s="676"/>
      <c r="D76" s="676"/>
      <c r="E76" s="676"/>
      <c r="F76" s="676"/>
      <c r="G76" s="676"/>
      <c r="H76" s="676"/>
      <c r="I76" s="676"/>
      <c r="J76" s="676"/>
      <c r="K76" s="676"/>
      <c r="L76" s="676"/>
      <c r="M76" s="676"/>
      <c r="N76" s="676"/>
      <c r="O76" s="676"/>
    </row>
    <row r="77" spans="2:15">
      <c r="B77" s="670"/>
      <c r="C77" s="670"/>
      <c r="D77" s="433"/>
      <c r="E77" s="420"/>
      <c r="F77" s="446"/>
      <c r="G77" s="420"/>
      <c r="H77" s="420"/>
      <c r="I77" s="677" t="s">
        <v>1150</v>
      </c>
    </row>
    <row r="78" spans="2:15">
      <c r="B78" s="671"/>
      <c r="C78" s="671"/>
      <c r="D78" s="434"/>
      <c r="E78" s="420"/>
      <c r="F78" s="446"/>
      <c r="G78" s="420"/>
      <c r="H78" s="420"/>
      <c r="I78" s="677"/>
    </row>
    <row r="79" spans="2:15">
      <c r="B79" s="671"/>
      <c r="C79" s="671"/>
      <c r="D79" s="434"/>
      <c r="E79" s="420"/>
      <c r="F79" s="446"/>
      <c r="G79" s="420"/>
      <c r="H79" s="420"/>
      <c r="I79" s="677"/>
      <c r="J79" s="419"/>
      <c r="K79" s="418"/>
      <c r="L79" s="418"/>
      <c r="M79" s="459"/>
    </row>
    <row r="80" spans="2:15">
      <c r="B80" s="671"/>
      <c r="C80" s="671"/>
      <c r="D80" s="434"/>
      <c r="E80" s="420"/>
      <c r="F80" s="446"/>
      <c r="G80" s="420"/>
      <c r="H80" s="420"/>
      <c r="I80" s="677" t="s">
        <v>1151</v>
      </c>
    </row>
    <row r="81" spans="2:15">
      <c r="B81" s="671"/>
      <c r="C81" s="671"/>
      <c r="D81" s="434"/>
      <c r="E81" s="420"/>
      <c r="F81" s="446"/>
      <c r="G81" s="420"/>
      <c r="H81" s="420"/>
      <c r="I81" s="677"/>
    </row>
    <row r="82" spans="2:15">
      <c r="B82" s="671"/>
      <c r="C82" s="671"/>
      <c r="D82" s="434"/>
      <c r="E82" s="420"/>
      <c r="F82" s="446"/>
      <c r="G82" s="420"/>
      <c r="H82" s="420"/>
      <c r="I82" s="677"/>
      <c r="J82" s="419"/>
      <c r="K82" s="418"/>
      <c r="L82" s="418"/>
      <c r="M82" s="459"/>
    </row>
    <row r="83" spans="2:15">
      <c r="B83" s="671"/>
      <c r="C83" s="671"/>
      <c r="D83" s="434"/>
      <c r="E83" s="420"/>
      <c r="F83" s="446"/>
      <c r="G83" s="420"/>
      <c r="H83" s="420"/>
      <c r="I83" s="677" t="s">
        <v>1152</v>
      </c>
    </row>
    <row r="84" spans="2:15">
      <c r="B84" s="671"/>
      <c r="C84" s="671"/>
      <c r="D84" s="434"/>
      <c r="E84" s="420"/>
      <c r="F84" s="446"/>
      <c r="G84" s="420"/>
      <c r="H84" s="420"/>
      <c r="I84" s="677"/>
    </row>
    <row r="85" spans="2:15">
      <c r="B85" s="672"/>
      <c r="C85" s="672"/>
      <c r="D85" s="438"/>
      <c r="E85" s="420"/>
      <c r="F85" s="446"/>
      <c r="G85" s="420"/>
      <c r="H85" s="420"/>
      <c r="I85" s="677"/>
      <c r="J85" s="419"/>
      <c r="K85" s="418"/>
      <c r="L85" s="418"/>
      <c r="M85" s="459"/>
    </row>
    <row r="86" spans="2:15">
      <c r="B86" s="670"/>
      <c r="C86" s="670"/>
      <c r="D86" s="433"/>
      <c r="E86" s="420"/>
      <c r="F86" s="446"/>
      <c r="G86" s="420"/>
      <c r="H86" s="420"/>
      <c r="I86" s="675" t="s">
        <v>1153</v>
      </c>
    </row>
    <row r="87" spans="2:15">
      <c r="B87" s="671"/>
      <c r="C87" s="671"/>
      <c r="D87" s="434"/>
      <c r="E87" s="420"/>
      <c r="F87" s="446"/>
      <c r="G87" s="420"/>
      <c r="H87" s="420"/>
      <c r="I87" s="675"/>
    </row>
    <row r="88" spans="2:15">
      <c r="B88" s="671"/>
      <c r="C88" s="671"/>
      <c r="D88" s="434"/>
      <c r="E88" s="420"/>
      <c r="F88" s="446"/>
      <c r="G88" s="420"/>
      <c r="H88" s="420"/>
      <c r="I88" s="675"/>
      <c r="J88" s="419"/>
      <c r="K88" s="418"/>
      <c r="L88" s="418"/>
      <c r="M88" s="459"/>
    </row>
    <row r="89" spans="2:15">
      <c r="B89" s="671"/>
      <c r="C89" s="671"/>
      <c r="D89" s="434"/>
      <c r="E89" s="420"/>
      <c r="F89" s="446"/>
      <c r="G89" s="420"/>
      <c r="H89" s="420"/>
      <c r="I89" s="675" t="s">
        <v>1154</v>
      </c>
    </row>
    <row r="90" spans="2:15">
      <c r="B90" s="671"/>
      <c r="C90" s="671"/>
      <c r="D90" s="434"/>
      <c r="E90" s="420"/>
      <c r="F90" s="446"/>
      <c r="G90" s="420"/>
      <c r="H90" s="420"/>
      <c r="I90" s="675"/>
    </row>
    <row r="91" spans="2:15">
      <c r="B91" s="671"/>
      <c r="C91" s="671"/>
      <c r="D91" s="434"/>
      <c r="E91" s="420"/>
      <c r="F91" s="446"/>
      <c r="G91" s="420"/>
      <c r="H91" s="420"/>
      <c r="I91" s="675"/>
      <c r="J91" s="419"/>
      <c r="K91" s="418"/>
      <c r="L91" s="418"/>
      <c r="M91" s="459"/>
    </row>
    <row r="92" spans="2:15">
      <c r="B92" s="671"/>
      <c r="C92" s="671"/>
      <c r="D92" s="434"/>
      <c r="E92" s="420"/>
      <c r="F92" s="446"/>
      <c r="G92" s="420"/>
      <c r="H92" s="420"/>
      <c r="I92" s="675" t="s">
        <v>1155</v>
      </c>
    </row>
    <row r="93" spans="2:15">
      <c r="B93" s="671"/>
      <c r="C93" s="671"/>
      <c r="D93" s="434"/>
      <c r="E93" s="420"/>
      <c r="F93" s="446"/>
      <c r="G93" s="420"/>
      <c r="H93" s="420"/>
      <c r="I93" s="675"/>
    </row>
    <row r="94" spans="2:15">
      <c r="B94" s="672"/>
      <c r="C94" s="672"/>
      <c r="D94" s="438"/>
      <c r="E94" s="420"/>
      <c r="F94" s="446"/>
      <c r="G94" s="420"/>
      <c r="H94" s="420"/>
      <c r="I94" s="675"/>
      <c r="J94" s="419"/>
      <c r="K94" s="418"/>
      <c r="L94" s="418"/>
      <c r="M94" s="459"/>
    </row>
    <row r="95" spans="2:15">
      <c r="B95" s="676" t="s">
        <v>1156</v>
      </c>
      <c r="C95" s="676"/>
      <c r="D95" s="676"/>
      <c r="E95" s="676"/>
      <c r="F95" s="676"/>
      <c r="G95" s="676"/>
      <c r="H95" s="676"/>
      <c r="I95" s="676"/>
      <c r="J95" s="676"/>
      <c r="K95" s="676"/>
      <c r="L95" s="676"/>
      <c r="M95" s="676"/>
      <c r="N95" s="676"/>
      <c r="O95" s="676"/>
    </row>
    <row r="96" spans="2:15">
      <c r="B96" s="676"/>
      <c r="C96" s="676"/>
      <c r="D96" s="676"/>
      <c r="E96" s="676"/>
      <c r="F96" s="676"/>
      <c r="G96" s="676"/>
      <c r="H96" s="676"/>
      <c r="I96" s="676"/>
      <c r="J96" s="676"/>
      <c r="K96" s="676"/>
      <c r="L96" s="676"/>
      <c r="M96" s="676"/>
      <c r="N96" s="676"/>
      <c r="O96" s="676"/>
    </row>
    <row r="97" spans="2:15">
      <c r="B97" s="676"/>
      <c r="C97" s="676"/>
      <c r="D97" s="676"/>
      <c r="E97" s="676"/>
      <c r="F97" s="676"/>
      <c r="G97" s="676"/>
      <c r="H97" s="676"/>
      <c r="I97" s="676"/>
      <c r="J97" s="676"/>
      <c r="K97" s="676"/>
      <c r="L97" s="676"/>
      <c r="M97" s="676"/>
      <c r="N97" s="676"/>
      <c r="O97" s="676"/>
    </row>
    <row r="98" spans="2:15">
      <c r="B98" s="670"/>
      <c r="C98" s="670"/>
      <c r="D98" s="433"/>
      <c r="E98" s="420"/>
      <c r="F98" s="446"/>
      <c r="G98" s="420"/>
      <c r="H98" s="420"/>
      <c r="I98" s="673" t="s">
        <v>1157</v>
      </c>
    </row>
    <row r="99" spans="2:15">
      <c r="B99" s="671"/>
      <c r="C99" s="671"/>
      <c r="D99" s="434"/>
      <c r="E99" s="420"/>
      <c r="F99" s="446"/>
      <c r="G99" s="420"/>
      <c r="H99" s="420"/>
      <c r="I99" s="673"/>
    </row>
    <row r="100" spans="2:15">
      <c r="B100" s="671"/>
      <c r="C100" s="671"/>
      <c r="D100" s="434"/>
      <c r="E100" s="420"/>
      <c r="F100" s="446"/>
      <c r="G100" s="420"/>
      <c r="H100" s="420"/>
      <c r="I100" s="673"/>
      <c r="J100" s="419"/>
      <c r="K100" s="418"/>
      <c r="L100" s="418"/>
      <c r="M100" s="459"/>
    </row>
    <row r="101" spans="2:15">
      <c r="B101" s="671"/>
      <c r="C101" s="671"/>
      <c r="D101" s="434"/>
      <c r="E101" s="420"/>
      <c r="F101" s="446"/>
      <c r="G101" s="420"/>
      <c r="H101" s="420"/>
      <c r="I101" s="673" t="s">
        <v>1158</v>
      </c>
    </row>
    <row r="102" spans="2:15">
      <c r="B102" s="671"/>
      <c r="C102" s="671"/>
      <c r="D102" s="434"/>
      <c r="E102" s="420"/>
      <c r="F102" s="446"/>
      <c r="G102" s="420"/>
      <c r="H102" s="420"/>
      <c r="I102" s="673"/>
    </row>
    <row r="103" spans="2:15">
      <c r="B103" s="671"/>
      <c r="C103" s="671"/>
      <c r="D103" s="434"/>
      <c r="E103" s="420"/>
      <c r="F103" s="446"/>
      <c r="G103" s="420"/>
      <c r="H103" s="420"/>
      <c r="I103" s="673"/>
      <c r="J103" s="419"/>
      <c r="K103" s="418"/>
      <c r="L103" s="418"/>
      <c r="M103" s="459"/>
    </row>
    <row r="104" spans="2:15">
      <c r="B104" s="671"/>
      <c r="C104" s="671"/>
      <c r="D104" s="434"/>
      <c r="E104" s="420"/>
      <c r="F104" s="446"/>
      <c r="G104" s="420"/>
      <c r="H104" s="420"/>
      <c r="I104" s="673" t="s">
        <v>1159</v>
      </c>
    </row>
    <row r="105" spans="2:15">
      <c r="B105" s="671"/>
      <c r="C105" s="671"/>
      <c r="D105" s="434"/>
      <c r="E105" s="420"/>
      <c r="F105" s="446"/>
      <c r="G105" s="420"/>
      <c r="H105" s="420"/>
      <c r="I105" s="673"/>
    </row>
    <row r="106" spans="2:15">
      <c r="B106" s="672"/>
      <c r="C106" s="672"/>
      <c r="D106" s="438"/>
      <c r="E106" s="420"/>
      <c r="F106" s="446"/>
      <c r="G106" s="420"/>
      <c r="H106" s="420"/>
      <c r="I106" s="673"/>
      <c r="J106" s="419"/>
      <c r="K106" s="418"/>
      <c r="L106" s="418"/>
      <c r="M106" s="459"/>
    </row>
    <row r="107" spans="2:15">
      <c r="B107" s="670"/>
      <c r="C107" s="670" t="s">
        <v>1160</v>
      </c>
      <c r="D107" s="433"/>
      <c r="E107" s="440"/>
      <c r="F107" s="454"/>
      <c r="G107" s="440"/>
      <c r="H107" s="440"/>
      <c r="I107" s="674" t="s">
        <v>1161</v>
      </c>
    </row>
    <row r="108" spans="2:15">
      <c r="B108" s="671"/>
      <c r="C108" s="671"/>
      <c r="D108" s="434"/>
      <c r="E108" s="440"/>
      <c r="F108" s="454"/>
      <c r="G108" s="440"/>
      <c r="H108" s="440"/>
      <c r="I108" s="674"/>
    </row>
    <row r="109" spans="2:15">
      <c r="B109" s="671"/>
      <c r="C109" s="671"/>
      <c r="D109" s="434"/>
      <c r="E109" s="440"/>
      <c r="F109" s="454"/>
      <c r="G109" s="440"/>
      <c r="H109" s="440"/>
      <c r="I109" s="674"/>
      <c r="J109" s="441"/>
      <c r="K109" s="440"/>
      <c r="L109" s="440"/>
      <c r="M109" s="460"/>
    </row>
    <row r="110" spans="2:15">
      <c r="B110" s="671"/>
      <c r="C110" s="671"/>
      <c r="D110" s="434"/>
      <c r="E110" s="440"/>
      <c r="F110" s="454"/>
      <c r="G110" s="440"/>
      <c r="H110" s="440"/>
      <c r="I110" s="674" t="s">
        <v>1162</v>
      </c>
    </row>
    <row r="111" spans="2:15">
      <c r="B111" s="671"/>
      <c r="C111" s="671"/>
      <c r="D111" s="434"/>
      <c r="E111" s="440"/>
      <c r="F111" s="454"/>
      <c r="G111" s="440"/>
      <c r="H111" s="440"/>
      <c r="I111" s="674"/>
    </row>
    <row r="112" spans="2:15">
      <c r="B112" s="671"/>
      <c r="C112" s="671"/>
      <c r="D112" s="434"/>
      <c r="E112" s="440"/>
      <c r="F112" s="454"/>
      <c r="G112" s="440"/>
      <c r="H112" s="440"/>
      <c r="I112" s="674"/>
      <c r="J112" s="441"/>
      <c r="K112" s="440"/>
      <c r="L112" s="440"/>
      <c r="M112" s="460"/>
    </row>
    <row r="113" spans="2:13">
      <c r="B113" s="671"/>
      <c r="C113" s="671"/>
      <c r="D113" s="434"/>
      <c r="E113" s="440"/>
      <c r="F113" s="454"/>
      <c r="G113" s="440"/>
      <c r="H113" s="440"/>
      <c r="I113" s="674" t="s">
        <v>1163</v>
      </c>
    </row>
    <row r="114" spans="2:13">
      <c r="B114" s="671"/>
      <c r="C114" s="671"/>
      <c r="D114" s="434"/>
      <c r="E114" s="440"/>
      <c r="F114" s="454"/>
      <c r="G114" s="440"/>
      <c r="H114" s="440"/>
      <c r="I114" s="674"/>
    </row>
    <row r="115" spans="2:13">
      <c r="B115" s="672"/>
      <c r="C115" s="672"/>
      <c r="D115" s="438"/>
      <c r="E115" s="440"/>
      <c r="F115" s="454"/>
      <c r="G115" s="440"/>
      <c r="H115" s="440"/>
      <c r="I115" s="674"/>
      <c r="J115" s="441"/>
      <c r="K115" s="440"/>
      <c r="L115" s="440"/>
      <c r="M115" s="460"/>
    </row>
  </sheetData>
  <mergeCells count="72">
    <mergeCell ref="C2:H2"/>
    <mergeCell ref="J2:N2"/>
    <mergeCell ref="B5:B13"/>
    <mergeCell ref="C5:C13"/>
    <mergeCell ref="D5:D13"/>
    <mergeCell ref="G5:G7"/>
    <mergeCell ref="I5:I7"/>
    <mergeCell ref="N5:N13"/>
    <mergeCell ref="E8:E9"/>
    <mergeCell ref="O5:O13"/>
    <mergeCell ref="I8:I10"/>
    <mergeCell ref="I11:I13"/>
    <mergeCell ref="G12:G13"/>
    <mergeCell ref="B14:B25"/>
    <mergeCell ref="C14:C25"/>
    <mergeCell ref="D14:D25"/>
    <mergeCell ref="I14:I16"/>
    <mergeCell ref="N14:N25"/>
    <mergeCell ref="O14:O25"/>
    <mergeCell ref="I17:I19"/>
    <mergeCell ref="I20:I22"/>
    <mergeCell ref="G23:H23"/>
    <mergeCell ref="I23:I25"/>
    <mergeCell ref="E24:H24"/>
    <mergeCell ref="E25:H25"/>
    <mergeCell ref="B26:O28"/>
    <mergeCell ref="B29:B46"/>
    <mergeCell ref="C29:C37"/>
    <mergeCell ref="D29:D37"/>
    <mergeCell ref="I29:I31"/>
    <mergeCell ref="N29:N37"/>
    <mergeCell ref="I32:I34"/>
    <mergeCell ref="I35:I37"/>
    <mergeCell ref="C38:C46"/>
    <mergeCell ref="I38:I40"/>
    <mergeCell ref="I41:I43"/>
    <mergeCell ref="I44:I46"/>
    <mergeCell ref="I47:I49"/>
    <mergeCell ref="B50:B61"/>
    <mergeCell ref="C50:C61"/>
    <mergeCell ref="I50:I52"/>
    <mergeCell ref="I53:I55"/>
    <mergeCell ref="I56:I58"/>
    <mergeCell ref="I59:I61"/>
    <mergeCell ref="B62:B73"/>
    <mergeCell ref="C62:C73"/>
    <mergeCell ref="I62:I64"/>
    <mergeCell ref="I65:I67"/>
    <mergeCell ref="I68:I70"/>
    <mergeCell ref="I71:I73"/>
    <mergeCell ref="B95:O97"/>
    <mergeCell ref="B74:O76"/>
    <mergeCell ref="B77:B85"/>
    <mergeCell ref="C77:C85"/>
    <mergeCell ref="I77:I79"/>
    <mergeCell ref="I80:I82"/>
    <mergeCell ref="I83:I85"/>
    <mergeCell ref="B86:B94"/>
    <mergeCell ref="C86:C94"/>
    <mergeCell ref="I86:I88"/>
    <mergeCell ref="I89:I91"/>
    <mergeCell ref="I92:I94"/>
    <mergeCell ref="B107:B115"/>
    <mergeCell ref="C107:C115"/>
    <mergeCell ref="I107:I109"/>
    <mergeCell ref="I110:I112"/>
    <mergeCell ref="I113:I115"/>
    <mergeCell ref="B98:B106"/>
    <mergeCell ref="C98:C106"/>
    <mergeCell ref="I98:I100"/>
    <mergeCell ref="I101:I103"/>
    <mergeCell ref="I104:I106"/>
  </mergeCells>
  <hyperlinks>
    <hyperlink ref="B5:B13" r:id="rId1" display="Smartphone &amp; DD"/>
    <hyperlink ref="H14" r:id="rId2"/>
    <hyperlink ref="H17" r:id="rId3"/>
    <hyperlink ref="C14:C25" r:id="rId4" display="Mini-Stepper"/>
    <hyperlink ref="B29:B46" r:id="rId5" display="Habitat, confort &amp; énergie"/>
  </hyperlinks>
  <pageMargins left="0.7" right="0.7" top="0.75" bottom="0.75" header="0.3" footer="0.3"/>
  <pageSetup paperSize="9" orientation="portrait" r:id="rId6"/>
  <drawing r:id="rId7"/>
  <legacy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8"/>
  <sheetViews>
    <sheetView zoomScale="80" zoomScaleNormal="80" zoomScalePageLayoutView="125" workbookViewId="0">
      <selection activeCell="O12" sqref="O12"/>
    </sheetView>
  </sheetViews>
  <sheetFormatPr baseColWidth="10" defaultColWidth="12.7109375" defaultRowHeight="12.75"/>
  <cols>
    <col min="1" max="1" width="7.7109375" style="258" bestFit="1" customWidth="1"/>
    <col min="2" max="2" width="60.7109375" style="312" customWidth="1"/>
    <col min="3" max="3" width="113.42578125" style="258" customWidth="1"/>
    <col min="4" max="4" width="1.28515625" style="314" customWidth="1"/>
    <col min="5" max="8" width="4" style="325" customWidth="1"/>
    <col min="9" max="9" width="4.28515625" style="260" customWidth="1"/>
    <col min="10" max="10" width="5.42578125" style="318" customWidth="1"/>
    <col min="11" max="11" width="8.7109375" style="271" customWidth="1"/>
    <col min="12" max="12" width="14" style="272" customWidth="1"/>
    <col min="13" max="13" width="2.28515625" style="264" bestFit="1" customWidth="1"/>
    <col min="14" max="14" width="9.42578125" style="265" bestFit="1" customWidth="1"/>
    <col min="15" max="15" width="12.7109375" style="326"/>
    <col min="16" max="26" width="12.7109375" style="327"/>
    <col min="27" max="16384" width="12.7109375" style="258"/>
  </cols>
  <sheetData>
    <row r="1" spans="1:26" s="248" customFormat="1" ht="18" customHeight="1">
      <c r="A1" s="248" t="s">
        <v>482</v>
      </c>
      <c r="B1" s="249"/>
      <c r="D1" s="250" t="s">
        <v>483</v>
      </c>
      <c r="E1" s="251"/>
      <c r="F1" s="252" t="s">
        <v>484</v>
      </c>
      <c r="G1" s="253"/>
      <c r="H1" s="253"/>
      <c r="I1" s="254"/>
      <c r="J1" s="255"/>
      <c r="K1" s="755" t="s">
        <v>485</v>
      </c>
      <c r="L1" s="756"/>
      <c r="M1" s="256"/>
      <c r="N1" s="257"/>
    </row>
    <row r="2" spans="1:26">
      <c r="B2" s="258"/>
      <c r="C2" s="259"/>
      <c r="D2" s="757"/>
      <c r="E2" s="757"/>
      <c r="F2" s="757"/>
      <c r="G2" s="757"/>
      <c r="H2" s="757"/>
      <c r="J2" s="261" t="s">
        <v>486</v>
      </c>
      <c r="K2" s="262"/>
      <c r="L2" s="263"/>
      <c r="O2" s="258"/>
      <c r="P2" s="258"/>
      <c r="Q2" s="258"/>
      <c r="R2" s="258"/>
      <c r="S2" s="258"/>
      <c r="T2" s="258"/>
      <c r="U2" s="258"/>
      <c r="V2" s="258"/>
      <c r="W2" s="258"/>
      <c r="X2" s="258"/>
      <c r="Y2" s="258"/>
      <c r="Z2" s="258"/>
    </row>
    <row r="3" spans="1:26" ht="13.5" thickBot="1">
      <c r="A3" s="758" t="s">
        <v>398</v>
      </c>
      <c r="B3" s="758"/>
      <c r="C3" s="266" t="s">
        <v>487</v>
      </c>
      <c r="D3" s="267"/>
      <c r="E3" s="268">
        <v>0</v>
      </c>
      <c r="F3" s="269" t="str">
        <f>"1/3"</f>
        <v>1/3</v>
      </c>
      <c r="G3" s="269" t="str">
        <f>"2/3"</f>
        <v>2/3</v>
      </c>
      <c r="H3" s="269" t="str">
        <f>"3/3"</f>
        <v>3/3</v>
      </c>
      <c r="J3" s="270" t="s">
        <v>488</v>
      </c>
      <c r="L3" s="272" t="s">
        <v>489</v>
      </c>
      <c r="O3" s="258"/>
      <c r="P3" s="258"/>
      <c r="Q3" s="258"/>
      <c r="R3" s="258"/>
      <c r="S3" s="258"/>
      <c r="T3" s="258"/>
      <c r="U3" s="258"/>
      <c r="V3" s="258"/>
      <c r="W3" s="258"/>
      <c r="X3" s="258"/>
      <c r="Y3" s="258"/>
      <c r="Z3" s="258"/>
    </row>
    <row r="4" spans="1:26">
      <c r="A4" s="759" t="s">
        <v>490</v>
      </c>
      <c r="B4" s="760"/>
      <c r="C4" s="760"/>
      <c r="D4" s="760"/>
      <c r="E4" s="760"/>
      <c r="F4" s="760"/>
      <c r="G4" s="760"/>
      <c r="H4" s="761"/>
      <c r="I4" s="252"/>
      <c r="J4" s="273">
        <v>0.2</v>
      </c>
      <c r="L4" s="274">
        <f>SUM(L5:L7)</f>
        <v>0</v>
      </c>
      <c r="O4" s="258"/>
      <c r="P4" s="258"/>
      <c r="Q4" s="258"/>
      <c r="R4" s="258"/>
      <c r="S4" s="258"/>
      <c r="T4" s="258"/>
      <c r="U4" s="258"/>
      <c r="V4" s="258"/>
      <c r="W4" s="258"/>
      <c r="X4" s="258"/>
      <c r="Y4" s="258"/>
      <c r="Z4" s="258"/>
    </row>
    <row r="5" spans="1:26" ht="15.95" customHeight="1">
      <c r="A5" s="747" t="s">
        <v>491</v>
      </c>
      <c r="B5" s="749" t="s">
        <v>492</v>
      </c>
      <c r="C5" s="275" t="s">
        <v>493</v>
      </c>
      <c r="D5" s="744"/>
      <c r="E5" s="276"/>
      <c r="F5" s="276"/>
      <c r="G5" s="276"/>
      <c r="H5" s="277"/>
      <c r="I5" s="252" t="str">
        <f>(IF(M5&lt;&gt;1,"◄",""))</f>
        <v>◄</v>
      </c>
      <c r="J5" s="278">
        <v>1</v>
      </c>
      <c r="L5" s="279">
        <f>(IF(F5&lt;&gt;"",1/3,0)+IF(G5&lt;&gt;"",2/3,0)+IF(H5&lt;&gt;"",1,0))*J5*J$4*20/3</f>
        <v>0</v>
      </c>
      <c r="M5" s="264">
        <f>IF(E5&lt;&gt;"",1,0)+IF(F5&lt;&gt;"",1,0)+IF(G5&lt;&gt;"",1,0)+IF(H5&lt;&gt;"",1,0)</f>
        <v>0</v>
      </c>
      <c r="O5" s="258"/>
      <c r="P5" s="258"/>
      <c r="Q5" s="258"/>
      <c r="R5" s="258"/>
      <c r="S5" s="258"/>
      <c r="T5" s="258"/>
      <c r="U5" s="258"/>
      <c r="V5" s="258"/>
      <c r="W5" s="258"/>
      <c r="X5" s="258"/>
      <c r="Y5" s="258"/>
      <c r="Z5" s="258"/>
    </row>
    <row r="6" spans="1:26" ht="17.100000000000001" customHeight="1">
      <c r="A6" s="747"/>
      <c r="B6" s="749"/>
      <c r="C6" s="280" t="s">
        <v>494</v>
      </c>
      <c r="D6" s="745"/>
      <c r="E6" s="281"/>
      <c r="F6" s="281"/>
      <c r="G6" s="281"/>
      <c r="H6" s="282"/>
      <c r="I6" s="252" t="str">
        <f t="shared" ref="I6:I7" si="0">(IF(M6&lt;&gt;1,"◄",""))</f>
        <v>◄</v>
      </c>
      <c r="J6" s="278">
        <v>1</v>
      </c>
      <c r="L6" s="279">
        <f t="shared" ref="L6:L7" si="1">(IF(F6&lt;&gt;"",1/3,0)+IF(G6&lt;&gt;"",2/3,0)+IF(H6&lt;&gt;"",1,0))*J6*J$4*20/3</f>
        <v>0</v>
      </c>
      <c r="M6" s="264">
        <f>IF(D6="",IF(E6&lt;&gt;"",1,0)+IF(F6&lt;&gt;"",1,0)+IF(G6&lt;&gt;"",1,0)+IF(H6&lt;&gt;"",1,0),0)</f>
        <v>0</v>
      </c>
      <c r="O6" s="258"/>
      <c r="P6" s="258"/>
      <c r="Q6" s="258"/>
      <c r="R6" s="258"/>
      <c r="S6" s="258"/>
      <c r="T6" s="258"/>
      <c r="U6" s="258"/>
      <c r="V6" s="258"/>
      <c r="W6" s="258"/>
      <c r="X6" s="258"/>
      <c r="Y6" s="258"/>
      <c r="Z6" s="258"/>
    </row>
    <row r="7" spans="1:26" ht="27" customHeight="1" thickBot="1">
      <c r="A7" s="283" t="s">
        <v>495</v>
      </c>
      <c r="B7" s="284" t="s">
        <v>496</v>
      </c>
      <c r="C7" s="285" t="s">
        <v>497</v>
      </c>
      <c r="D7" s="745"/>
      <c r="E7" s="286"/>
      <c r="F7" s="286"/>
      <c r="G7" s="286"/>
      <c r="H7" s="287"/>
      <c r="I7" s="252" t="str">
        <f t="shared" si="0"/>
        <v>◄</v>
      </c>
      <c r="J7" s="278">
        <v>1</v>
      </c>
      <c r="L7" s="279">
        <f t="shared" si="1"/>
        <v>0</v>
      </c>
      <c r="M7" s="264">
        <f>IF(D7="",IF(E7&lt;&gt;"",1,0)+IF(F7&lt;&gt;"",1,0)+IF(G7&lt;&gt;"",1,0)+IF(H7&lt;&gt;"",1,0),0)</f>
        <v>0</v>
      </c>
      <c r="O7" s="258"/>
      <c r="P7" s="258"/>
      <c r="Q7" s="258"/>
      <c r="R7" s="258"/>
      <c r="S7" s="258"/>
      <c r="T7" s="258"/>
      <c r="U7" s="258"/>
      <c r="V7" s="258"/>
      <c r="W7" s="258"/>
      <c r="X7" s="258"/>
      <c r="Y7" s="258"/>
      <c r="Z7" s="258"/>
    </row>
    <row r="8" spans="1:26">
      <c r="A8" s="751" t="s">
        <v>498</v>
      </c>
      <c r="B8" s="752"/>
      <c r="C8" s="752"/>
      <c r="D8" s="752"/>
      <c r="E8" s="752"/>
      <c r="F8" s="752"/>
      <c r="G8" s="752"/>
      <c r="H8" s="753"/>
      <c r="I8" s="252"/>
      <c r="J8" s="273">
        <v>0.15</v>
      </c>
      <c r="L8" s="274">
        <f>SUM(L9:L13)</f>
        <v>0</v>
      </c>
      <c r="O8" s="258"/>
      <c r="P8" s="258"/>
      <c r="Q8" s="258"/>
      <c r="R8" s="258"/>
      <c r="S8" s="258"/>
      <c r="T8" s="258"/>
      <c r="U8" s="258"/>
      <c r="V8" s="258"/>
      <c r="W8" s="258"/>
      <c r="X8" s="258"/>
      <c r="Y8" s="258"/>
      <c r="Z8" s="258"/>
    </row>
    <row r="9" spans="1:26" ht="15" customHeight="1">
      <c r="A9" s="747" t="s">
        <v>499</v>
      </c>
      <c r="B9" s="749" t="s">
        <v>500</v>
      </c>
      <c r="C9" s="280" t="s">
        <v>501</v>
      </c>
      <c r="D9" s="744"/>
      <c r="E9" s="288"/>
      <c r="F9" s="288"/>
      <c r="G9" s="289"/>
      <c r="H9" s="290"/>
      <c r="I9" s="252" t="str">
        <f>(IF(M9&lt;&gt;1,"◄",""))</f>
        <v>◄</v>
      </c>
      <c r="J9" s="278">
        <v>1</v>
      </c>
      <c r="L9" s="279">
        <f>(IF(F9&lt;&gt;"",1/3,0)+IF(G9&lt;&gt;"",2/3,0)+IF(H9&lt;&gt;"",1,0))*J9*J$8*20/5</f>
        <v>0</v>
      </c>
      <c r="M9" s="264">
        <f>IF(D9="",IF(E9&lt;&gt;"",1,0)+IF(F9&lt;&gt;"",1,0)+IF(G9&lt;&gt;"",1,0)+IF(H9&lt;&gt;"",1,0),0)</f>
        <v>0</v>
      </c>
      <c r="O9" s="258"/>
      <c r="P9" s="258"/>
      <c r="Q9" s="258"/>
      <c r="R9" s="258"/>
      <c r="S9" s="258"/>
      <c r="T9" s="258"/>
      <c r="U9" s="258"/>
      <c r="V9" s="258"/>
      <c r="W9" s="258"/>
      <c r="X9" s="258"/>
      <c r="Y9" s="258"/>
      <c r="Z9" s="258"/>
    </row>
    <row r="10" spans="1:26" ht="15" customHeight="1">
      <c r="A10" s="747"/>
      <c r="B10" s="749"/>
      <c r="C10" s="291" t="s">
        <v>502</v>
      </c>
      <c r="D10" s="754"/>
      <c r="E10" s="292"/>
      <c r="F10" s="292"/>
      <c r="G10" s="293"/>
      <c r="H10" s="294"/>
      <c r="I10" s="252" t="str">
        <f t="shared" ref="I10:I13" si="2">(IF(M10&lt;&gt;1,"◄",""))</f>
        <v>◄</v>
      </c>
      <c r="J10" s="278">
        <v>1</v>
      </c>
      <c r="L10" s="279">
        <f t="shared" ref="L10:L13" si="3">(IF(F10&lt;&gt;"",1/3,0)+IF(G10&lt;&gt;"",2/3,0)+IF(H10&lt;&gt;"",1,0))*J10*J$8*20/5</f>
        <v>0</v>
      </c>
      <c r="M10" s="264">
        <f>IF(D10="",IF(E10&lt;&gt;"",1,0)+IF(F10&lt;&gt;"",1,0)+IF(G10&lt;&gt;"",1,0)+IF(H10&lt;&gt;"",1,0),0)</f>
        <v>0</v>
      </c>
      <c r="O10" s="258"/>
      <c r="P10" s="258"/>
      <c r="Q10" s="258"/>
      <c r="R10" s="258"/>
      <c r="S10" s="258"/>
      <c r="T10" s="258"/>
      <c r="U10" s="258"/>
      <c r="V10" s="258"/>
      <c r="W10" s="258"/>
      <c r="X10" s="258"/>
      <c r="Y10" s="258"/>
      <c r="Z10" s="258"/>
    </row>
    <row r="11" spans="1:26" ht="15" customHeight="1">
      <c r="A11" s="747"/>
      <c r="B11" s="749"/>
      <c r="C11" s="295" t="s">
        <v>503</v>
      </c>
      <c r="D11" s="745"/>
      <c r="E11" s="296"/>
      <c r="F11" s="296"/>
      <c r="G11" s="297"/>
      <c r="H11" s="298"/>
      <c r="I11" s="252" t="str">
        <f t="shared" si="2"/>
        <v>◄</v>
      </c>
      <c r="J11" s="278">
        <v>1</v>
      </c>
      <c r="L11" s="279">
        <f t="shared" si="3"/>
        <v>0</v>
      </c>
      <c r="M11" s="264">
        <f>IF(D11="",IF(E11&lt;&gt;"",1,0)+IF(F11&lt;&gt;"",1,0)+IF(G11&lt;&gt;"",1,0)+IF(H11&lt;&gt;"",1,0),0)</f>
        <v>0</v>
      </c>
      <c r="O11" s="258"/>
      <c r="P11" s="258"/>
      <c r="Q11" s="258"/>
      <c r="R11" s="258"/>
      <c r="S11" s="258"/>
      <c r="T11" s="258"/>
      <c r="U11" s="258"/>
      <c r="V11" s="258"/>
      <c r="W11" s="258"/>
      <c r="X11" s="258"/>
      <c r="Y11" s="258"/>
      <c r="Z11" s="258"/>
    </row>
    <row r="12" spans="1:26" ht="18" customHeight="1">
      <c r="A12" s="747" t="s">
        <v>504</v>
      </c>
      <c r="B12" s="749" t="s">
        <v>505</v>
      </c>
      <c r="C12" s="275" t="s">
        <v>506</v>
      </c>
      <c r="D12" s="745"/>
      <c r="E12" s="299"/>
      <c r="F12" s="299"/>
      <c r="G12" s="299"/>
      <c r="H12" s="300"/>
      <c r="I12" s="252" t="str">
        <f t="shared" si="2"/>
        <v>◄</v>
      </c>
      <c r="J12" s="278">
        <v>1</v>
      </c>
      <c r="L12" s="279">
        <f t="shared" si="3"/>
        <v>0</v>
      </c>
      <c r="M12" s="264">
        <f>IF(D12="",IF(E12&lt;&gt;"",1,0)+IF(F12&lt;&gt;"",1,0)+IF(G12&lt;&gt;"",1,0)+IF(H12&lt;&gt;"",1,0),0)</f>
        <v>0</v>
      </c>
      <c r="O12" s="258"/>
      <c r="P12" s="258"/>
      <c r="Q12" s="258"/>
      <c r="R12" s="258"/>
      <c r="S12" s="258"/>
      <c r="T12" s="258"/>
      <c r="U12" s="258"/>
      <c r="V12" s="258"/>
      <c r="W12" s="258"/>
      <c r="X12" s="258"/>
      <c r="Y12" s="258"/>
      <c r="Z12" s="258"/>
    </row>
    <row r="13" spans="1:26" ht="18" customHeight="1" thickBot="1">
      <c r="A13" s="748"/>
      <c r="B13" s="750"/>
      <c r="C13" s="301" t="s">
        <v>507</v>
      </c>
      <c r="D13" s="746"/>
      <c r="E13" s="302"/>
      <c r="F13" s="302"/>
      <c r="G13" s="302"/>
      <c r="H13" s="303"/>
      <c r="I13" s="252" t="str">
        <f t="shared" si="2"/>
        <v>◄</v>
      </c>
      <c r="J13" s="278">
        <v>1</v>
      </c>
      <c r="L13" s="279">
        <f t="shared" si="3"/>
        <v>0</v>
      </c>
      <c r="M13" s="264">
        <f>IF(D13="",IF(E13&lt;&gt;"",1,0)+IF(F13&lt;&gt;"",1,0)+IF(G13&lt;&gt;"",1,0)+IF(H13&lt;&gt;"",1,0),0)</f>
        <v>0</v>
      </c>
      <c r="O13" s="258"/>
      <c r="P13" s="258"/>
      <c r="Q13" s="258"/>
      <c r="R13" s="258"/>
      <c r="S13" s="258"/>
      <c r="T13" s="258"/>
      <c r="U13" s="258"/>
      <c r="V13" s="258"/>
      <c r="W13" s="258"/>
      <c r="X13" s="258"/>
      <c r="Y13" s="258"/>
      <c r="Z13" s="258"/>
    </row>
    <row r="14" spans="1:26">
      <c r="A14" s="741" t="s">
        <v>508</v>
      </c>
      <c r="B14" s="742"/>
      <c r="C14" s="742"/>
      <c r="D14" s="742"/>
      <c r="E14" s="742"/>
      <c r="F14" s="742"/>
      <c r="G14" s="742"/>
      <c r="H14" s="743"/>
      <c r="I14" s="252"/>
      <c r="J14" s="273">
        <v>0.45</v>
      </c>
      <c r="L14" s="274">
        <f>SUM(L15:L18)</f>
        <v>0</v>
      </c>
      <c r="O14" s="258"/>
      <c r="P14" s="258"/>
      <c r="Q14" s="258"/>
      <c r="R14" s="258"/>
      <c r="S14" s="258"/>
      <c r="T14" s="258"/>
      <c r="U14" s="258"/>
      <c r="V14" s="258"/>
      <c r="W14" s="258"/>
      <c r="X14" s="258"/>
      <c r="Y14" s="258"/>
      <c r="Z14" s="258"/>
    </row>
    <row r="15" spans="1:26" ht="24.95" customHeight="1">
      <c r="A15" s="304" t="s">
        <v>509</v>
      </c>
      <c r="B15" s="305" t="s">
        <v>510</v>
      </c>
      <c r="C15" s="275" t="s">
        <v>511</v>
      </c>
      <c r="D15" s="744"/>
      <c r="E15" s="299"/>
      <c r="F15" s="299"/>
      <c r="G15" s="299"/>
      <c r="H15" s="306"/>
      <c r="I15" s="252" t="str">
        <f>(IF(M15&lt;&gt;1,"◄",""))</f>
        <v>◄</v>
      </c>
      <c r="J15" s="278">
        <v>1</v>
      </c>
      <c r="L15" s="279">
        <f>(IF(F15&lt;&gt;"",1/3,0)+IF(G15&lt;&gt;"",2/3,0)+IF(H15&lt;&gt;"",1,0))*J15*J$14*20/4</f>
        <v>0</v>
      </c>
      <c r="M15" s="264">
        <f>IF(D15="",IF(E15&lt;&gt;"",1,0)+IF(F15&lt;&gt;"",1,0)+IF(G15&lt;&gt;"",1,0)+IF(H15&lt;&gt;"",1,0),0)</f>
        <v>0</v>
      </c>
      <c r="O15" s="258"/>
      <c r="P15" s="258"/>
      <c r="Q15" s="258"/>
      <c r="R15" s="258"/>
      <c r="S15" s="258"/>
      <c r="T15" s="258"/>
      <c r="U15" s="258"/>
      <c r="V15" s="258"/>
      <c r="W15" s="258"/>
      <c r="X15" s="258"/>
      <c r="Y15" s="258"/>
      <c r="Z15" s="258"/>
    </row>
    <row r="16" spans="1:26" ht="27" customHeight="1">
      <c r="A16" s="304" t="s">
        <v>512</v>
      </c>
      <c r="B16" s="305" t="s">
        <v>513</v>
      </c>
      <c r="C16" s="280" t="s">
        <v>514</v>
      </c>
      <c r="D16" s="745"/>
      <c r="E16" s="288"/>
      <c r="F16" s="288"/>
      <c r="G16" s="288"/>
      <c r="H16" s="290"/>
      <c r="I16" s="252" t="str">
        <f t="shared" ref="I16:I18" si="4">(IF(M16&lt;&gt;1,"◄",""))</f>
        <v>◄</v>
      </c>
      <c r="J16" s="278">
        <v>1</v>
      </c>
      <c r="L16" s="279">
        <f t="shared" ref="L16:L18" si="5">(IF(F16&lt;&gt;"",1/3,0)+IF(G16&lt;&gt;"",2/3,0)+IF(H16&lt;&gt;"",1,0))*J16*J$14*20/4</f>
        <v>0</v>
      </c>
      <c r="M16" s="264">
        <f>IF(D16="",IF(E16&lt;&gt;"",1,0)+IF(F16&lt;&gt;"",1,0)+IF(G16&lt;&gt;"",1,0)+IF(H16&lt;&gt;"",1,0),0)</f>
        <v>0</v>
      </c>
      <c r="O16" s="258"/>
      <c r="P16" s="258"/>
      <c r="Q16" s="258"/>
      <c r="R16" s="258"/>
      <c r="S16" s="258"/>
      <c r="T16" s="258"/>
      <c r="U16" s="258"/>
      <c r="V16" s="258"/>
      <c r="W16" s="258"/>
      <c r="X16" s="258"/>
      <c r="Y16" s="258"/>
      <c r="Z16" s="258"/>
    </row>
    <row r="17" spans="1:26" ht="18.95" customHeight="1">
      <c r="A17" s="747" t="s">
        <v>515</v>
      </c>
      <c r="B17" s="749" t="s">
        <v>516</v>
      </c>
      <c r="C17" s="291" t="s">
        <v>517</v>
      </c>
      <c r="D17" s="745"/>
      <c r="E17" s="307"/>
      <c r="F17" s="307"/>
      <c r="G17" s="307"/>
      <c r="H17" s="308"/>
      <c r="I17" s="252" t="str">
        <f t="shared" si="4"/>
        <v>◄</v>
      </c>
      <c r="J17" s="278">
        <v>1</v>
      </c>
      <c r="L17" s="279">
        <f t="shared" si="5"/>
        <v>0</v>
      </c>
      <c r="M17" s="264">
        <f>IF(D17="",IF(E17&lt;&gt;"",1,0)+IF(F17&lt;&gt;"",1,0)+IF(G17&lt;&gt;"",1,0)+IF(H17&lt;&gt;"",1,0),0)</f>
        <v>0</v>
      </c>
      <c r="O17" s="258"/>
      <c r="P17" s="258"/>
      <c r="Q17" s="258"/>
      <c r="R17" s="258"/>
      <c r="S17" s="258"/>
      <c r="T17" s="258"/>
      <c r="U17" s="258"/>
      <c r="V17" s="258"/>
      <c r="W17" s="258"/>
      <c r="X17" s="258"/>
      <c r="Y17" s="258"/>
      <c r="Z17" s="258"/>
    </row>
    <row r="18" spans="1:26" ht="17.100000000000001" customHeight="1" thickBot="1">
      <c r="A18" s="748"/>
      <c r="B18" s="750"/>
      <c r="C18" s="309" t="s">
        <v>518</v>
      </c>
      <c r="D18" s="746"/>
      <c r="E18" s="310"/>
      <c r="F18" s="310"/>
      <c r="G18" s="310"/>
      <c r="H18" s="311"/>
      <c r="I18" s="252" t="str">
        <f t="shared" si="4"/>
        <v>◄</v>
      </c>
      <c r="J18" s="278">
        <v>1</v>
      </c>
      <c r="L18" s="279">
        <f t="shared" si="5"/>
        <v>0</v>
      </c>
      <c r="M18" s="264">
        <f>IF(D18="",IF(E18&lt;&gt;"",1,0)+IF(F18&lt;&gt;"",1,0)+IF(G18&lt;&gt;"",1,0)+IF(H18&lt;&gt;"",1,0),0)</f>
        <v>0</v>
      </c>
      <c r="O18" s="258"/>
      <c r="P18" s="258"/>
      <c r="Q18" s="258"/>
      <c r="R18" s="258"/>
      <c r="S18" s="258"/>
      <c r="T18" s="258"/>
      <c r="U18" s="258"/>
      <c r="V18" s="258"/>
      <c r="W18" s="258"/>
      <c r="X18" s="258"/>
      <c r="Y18" s="258"/>
      <c r="Z18" s="258"/>
    </row>
    <row r="19" spans="1:26">
      <c r="A19" s="741" t="s">
        <v>519</v>
      </c>
      <c r="B19" s="742"/>
      <c r="C19" s="742"/>
      <c r="D19" s="742"/>
      <c r="E19" s="742"/>
      <c r="F19" s="742"/>
      <c r="G19" s="742"/>
      <c r="H19" s="743"/>
      <c r="I19" s="252"/>
      <c r="J19" s="273">
        <v>0.2</v>
      </c>
      <c r="L19" s="274">
        <f>SUM(L20:L21)</f>
        <v>0</v>
      </c>
      <c r="O19" s="258"/>
      <c r="P19" s="258"/>
      <c r="Q19" s="258"/>
      <c r="R19" s="258"/>
      <c r="S19" s="258"/>
      <c r="T19" s="258"/>
      <c r="U19" s="258"/>
      <c r="V19" s="258"/>
      <c r="W19" s="258"/>
      <c r="X19" s="258"/>
      <c r="Y19" s="258"/>
      <c r="Z19" s="258"/>
    </row>
    <row r="20" spans="1:26" ht="25.5">
      <c r="A20" s="747" t="s">
        <v>520</v>
      </c>
      <c r="B20" s="749" t="s">
        <v>521</v>
      </c>
      <c r="C20" s="275" t="s">
        <v>522</v>
      </c>
      <c r="D20" s="744"/>
      <c r="E20" s="299"/>
      <c r="F20" s="299"/>
      <c r="G20" s="299"/>
      <c r="H20" s="306"/>
      <c r="I20" s="252" t="str">
        <f>(IF(M20&lt;&gt;1,"◄",""))</f>
        <v>◄</v>
      </c>
      <c r="J20" s="278">
        <v>2</v>
      </c>
      <c r="L20" s="279">
        <f>(IF(F20&lt;&gt;"",1/3,0)+IF(G20&lt;&gt;"",2/3,0)+IF(H20&lt;&gt;"",1,0))*J20*J$19*20/3</f>
        <v>0</v>
      </c>
      <c r="M20" s="264">
        <f>IF(D20="",IF(E20&lt;&gt;"",1,0)+IF(F20&lt;&gt;"",1,0)+IF(G20&lt;&gt;"",1,0)+IF(H20&lt;&gt;"",1,0),0)</f>
        <v>0</v>
      </c>
      <c r="O20" s="258"/>
      <c r="P20" s="258"/>
      <c r="Q20" s="258"/>
      <c r="R20" s="258"/>
      <c r="S20" s="258"/>
      <c r="T20" s="258"/>
      <c r="U20" s="258"/>
      <c r="V20" s="258"/>
      <c r="W20" s="258"/>
      <c r="X20" s="258"/>
      <c r="Y20" s="258"/>
      <c r="Z20" s="258"/>
    </row>
    <row r="21" spans="1:26" ht="14.1" customHeight="1">
      <c r="A21" s="747"/>
      <c r="B21" s="749"/>
      <c r="C21" s="280" t="s">
        <v>523</v>
      </c>
      <c r="D21" s="745"/>
      <c r="E21" s="288"/>
      <c r="F21" s="288"/>
      <c r="G21" s="288"/>
      <c r="H21" s="290"/>
      <c r="I21" s="252" t="str">
        <f>(IF(M21&lt;&gt;1,"◄",""))</f>
        <v>◄</v>
      </c>
      <c r="J21" s="278">
        <v>1</v>
      </c>
      <c r="L21" s="279">
        <f>(IF(F21&lt;&gt;"",1/3,0)+IF(G21&lt;&gt;"",2/3,0)+IF(H21&lt;&gt;"",1,0))*J21*J$19*20/3</f>
        <v>0</v>
      </c>
      <c r="M21" s="264">
        <f>IF(D21="",IF(E21&lt;&gt;"",1,0)+IF(F21&lt;&gt;"",1,0)+IF(G21&lt;&gt;"",1,0)+IF(H21&lt;&gt;"",1,0),0)</f>
        <v>0</v>
      </c>
      <c r="O21" s="258"/>
      <c r="P21" s="258"/>
      <c r="Q21" s="258"/>
      <c r="R21" s="258"/>
      <c r="S21" s="258"/>
      <c r="T21" s="258"/>
      <c r="U21" s="258"/>
      <c r="V21" s="258"/>
      <c r="W21" s="258"/>
      <c r="X21" s="258"/>
      <c r="Y21" s="258"/>
      <c r="Z21" s="258"/>
    </row>
    <row r="22" spans="1:26">
      <c r="C22" s="313"/>
      <c r="E22" s="726"/>
      <c r="F22" s="726"/>
      <c r="G22" s="726"/>
      <c r="H22" s="726"/>
      <c r="J22" s="315">
        <f>J4+J8+J19+J14</f>
        <v>1</v>
      </c>
      <c r="M22" s="264">
        <f>IF(SUM(M5:M21)&lt;&gt;14,0,1)</f>
        <v>0</v>
      </c>
      <c r="O22" s="258"/>
      <c r="P22" s="258"/>
      <c r="Q22" s="258"/>
      <c r="R22" s="258"/>
      <c r="S22" s="258"/>
      <c r="T22" s="258"/>
      <c r="U22" s="258"/>
      <c r="V22" s="258"/>
      <c r="W22" s="258"/>
      <c r="X22" s="258"/>
      <c r="Y22" s="258"/>
      <c r="Z22" s="258"/>
    </row>
    <row r="23" spans="1:26" ht="13.5" thickBot="1">
      <c r="C23" s="316" t="s">
        <v>524</v>
      </c>
      <c r="E23" s="727" t="str">
        <f>IF(M22&lt;&gt;1,"",L4+L8+L14+L19)</f>
        <v/>
      </c>
      <c r="F23" s="727"/>
      <c r="G23" s="728" t="s">
        <v>468</v>
      </c>
      <c r="H23" s="728"/>
      <c r="I23" s="317"/>
      <c r="O23" s="258"/>
      <c r="P23" s="258"/>
      <c r="Q23" s="258"/>
      <c r="R23" s="258"/>
      <c r="S23" s="258"/>
      <c r="T23" s="258"/>
      <c r="U23" s="258"/>
      <c r="V23" s="258"/>
      <c r="W23" s="258"/>
      <c r="X23" s="258"/>
      <c r="Y23" s="258"/>
      <c r="Z23" s="258"/>
    </row>
    <row r="24" spans="1:26" ht="18.95" customHeight="1" thickBot="1">
      <c r="C24" s="316" t="s">
        <v>469</v>
      </c>
      <c r="E24" s="729"/>
      <c r="F24" s="730"/>
      <c r="G24" s="731" t="s">
        <v>470</v>
      </c>
      <c r="H24" s="732"/>
      <c r="K24" s="733" t="s">
        <v>525</v>
      </c>
      <c r="L24" s="734"/>
      <c r="O24" s="258"/>
      <c r="P24" s="258"/>
      <c r="Q24" s="258"/>
      <c r="R24" s="258"/>
      <c r="S24" s="258"/>
      <c r="T24" s="258"/>
      <c r="U24" s="258"/>
      <c r="V24" s="258"/>
      <c r="W24" s="258"/>
      <c r="X24" s="258"/>
      <c r="Y24" s="258"/>
      <c r="Z24" s="258"/>
    </row>
    <row r="25" spans="1:26" ht="20.100000000000001" customHeight="1" thickBot="1">
      <c r="C25" s="316" t="s">
        <v>471</v>
      </c>
      <c r="E25" s="737">
        <f>E24*6</f>
        <v>0</v>
      </c>
      <c r="F25" s="738"/>
      <c r="G25" s="739">
        <v>120</v>
      </c>
      <c r="H25" s="740"/>
      <c r="I25" s="252"/>
      <c r="K25" s="735"/>
      <c r="L25" s="736"/>
      <c r="O25" s="258"/>
      <c r="P25" s="258"/>
      <c r="Q25" s="258"/>
      <c r="R25" s="258"/>
      <c r="S25" s="258"/>
      <c r="T25" s="258"/>
      <c r="U25" s="258"/>
      <c r="V25" s="258"/>
      <c r="W25" s="258"/>
      <c r="X25" s="258"/>
      <c r="Y25" s="258"/>
      <c r="Z25" s="258"/>
    </row>
    <row r="26" spans="1:26">
      <c r="A26" s="712" t="s">
        <v>526</v>
      </c>
      <c r="B26" s="712"/>
      <c r="C26" s="712"/>
      <c r="D26" s="712"/>
      <c r="E26" s="712"/>
      <c r="F26" s="712"/>
      <c r="G26" s="712"/>
      <c r="H26" s="712"/>
      <c r="O26" s="258"/>
      <c r="P26" s="258"/>
      <c r="Q26" s="258"/>
      <c r="R26" s="258"/>
      <c r="S26" s="258"/>
      <c r="T26" s="258"/>
      <c r="U26" s="258"/>
      <c r="V26" s="258"/>
      <c r="W26" s="258"/>
      <c r="X26" s="258"/>
      <c r="Y26" s="258"/>
      <c r="Z26" s="258"/>
    </row>
    <row r="27" spans="1:26" ht="13.5" thickBot="1">
      <c r="A27" s="713" t="s">
        <v>527</v>
      </c>
      <c r="B27" s="714"/>
      <c r="C27" s="714"/>
      <c r="D27" s="714"/>
      <c r="E27" s="714"/>
      <c r="F27" s="714"/>
      <c r="G27" s="714"/>
      <c r="H27" s="714"/>
      <c r="I27" s="319" t="s">
        <v>528</v>
      </c>
      <c r="O27" s="258"/>
      <c r="P27" s="258"/>
      <c r="Q27" s="258"/>
      <c r="R27" s="258"/>
      <c r="S27" s="258"/>
      <c r="T27" s="258"/>
      <c r="U27" s="258"/>
      <c r="V27" s="258"/>
      <c r="W27" s="258"/>
      <c r="X27" s="258"/>
      <c r="Y27" s="258"/>
      <c r="Z27" s="258"/>
    </row>
    <row r="28" spans="1:26">
      <c r="A28" s="715" t="s">
        <v>529</v>
      </c>
      <c r="B28" s="716"/>
      <c r="C28" s="717" t="s">
        <v>474</v>
      </c>
      <c r="D28" s="718"/>
      <c r="E28" s="718"/>
      <c r="F28" s="718"/>
      <c r="G28" s="718"/>
      <c r="H28" s="719"/>
      <c r="I28" s="320"/>
      <c r="O28" s="258"/>
      <c r="P28" s="258"/>
      <c r="Q28" s="258"/>
      <c r="R28" s="258"/>
      <c r="S28" s="258"/>
      <c r="T28" s="258"/>
      <c r="U28" s="258"/>
      <c r="V28" s="258"/>
      <c r="W28" s="258"/>
      <c r="X28" s="258"/>
      <c r="Y28" s="258"/>
      <c r="Z28" s="258"/>
    </row>
    <row r="29" spans="1:26" ht="27.95" customHeight="1">
      <c r="A29" s="720"/>
      <c r="B29" s="721"/>
      <c r="C29" s="721"/>
      <c r="D29" s="721"/>
      <c r="E29" s="721"/>
      <c r="F29" s="721"/>
      <c r="G29" s="721"/>
      <c r="H29" s="722"/>
      <c r="I29" s="321"/>
      <c r="O29" s="258"/>
      <c r="P29" s="258"/>
      <c r="Q29" s="258"/>
      <c r="R29" s="258"/>
      <c r="S29" s="258"/>
      <c r="T29" s="258"/>
      <c r="U29" s="258"/>
      <c r="V29" s="258"/>
      <c r="W29" s="258"/>
      <c r="X29" s="258"/>
      <c r="Y29" s="258"/>
      <c r="Z29" s="258"/>
    </row>
    <row r="30" spans="1:26" ht="27.95" customHeight="1" thickBot="1">
      <c r="A30" s="720"/>
      <c r="B30" s="721"/>
      <c r="C30" s="721"/>
      <c r="D30" s="721"/>
      <c r="E30" s="721"/>
      <c r="F30" s="721"/>
      <c r="G30" s="721"/>
      <c r="H30" s="722"/>
      <c r="I30" s="321"/>
      <c r="J30" s="258"/>
      <c r="K30" s="258"/>
      <c r="L30" s="322"/>
      <c r="N30" s="264"/>
      <c r="O30" s="258"/>
      <c r="P30" s="258"/>
      <c r="Q30" s="258"/>
      <c r="R30" s="258"/>
      <c r="S30" s="258"/>
      <c r="T30" s="258"/>
      <c r="U30" s="258"/>
      <c r="V30" s="258"/>
      <c r="W30" s="258"/>
      <c r="X30" s="258"/>
      <c r="Y30" s="258"/>
      <c r="Z30" s="258"/>
    </row>
    <row r="31" spans="1:26" ht="27.95" customHeight="1" thickBot="1">
      <c r="A31" s="725"/>
      <c r="B31" s="723"/>
      <c r="C31" s="723"/>
      <c r="D31" s="723"/>
      <c r="E31" s="723"/>
      <c r="F31" s="723"/>
      <c r="G31" s="723"/>
      <c r="H31" s="724"/>
      <c r="I31" s="258"/>
      <c r="J31" s="258"/>
      <c r="K31" s="710" t="s">
        <v>530</v>
      </c>
      <c r="L31" s="711"/>
      <c r="N31" s="264"/>
      <c r="O31" s="258"/>
      <c r="P31" s="258"/>
      <c r="Q31" s="258"/>
      <c r="R31" s="258"/>
      <c r="S31" s="258"/>
      <c r="T31" s="258"/>
      <c r="U31" s="258"/>
      <c r="V31" s="258"/>
      <c r="W31" s="258"/>
      <c r="X31" s="258"/>
      <c r="Y31" s="258"/>
      <c r="Z31" s="258"/>
    </row>
    <row r="32" spans="1:26" ht="15.75">
      <c r="A32" s="323"/>
      <c r="B32" s="323"/>
      <c r="C32" s="323"/>
      <c r="D32" s="323"/>
      <c r="E32" s="323"/>
      <c r="F32" s="323"/>
      <c r="G32" s="323"/>
      <c r="H32" s="323"/>
      <c r="J32" s="258"/>
      <c r="K32" s="258"/>
      <c r="L32" s="322"/>
      <c r="N32" s="264"/>
      <c r="O32" s="258"/>
      <c r="P32" s="258"/>
      <c r="Q32" s="258"/>
      <c r="R32" s="258"/>
      <c r="S32" s="258"/>
      <c r="T32" s="258"/>
      <c r="U32" s="258"/>
      <c r="V32" s="258"/>
      <c r="W32" s="258"/>
      <c r="X32" s="258"/>
      <c r="Y32" s="258"/>
      <c r="Z32" s="258"/>
    </row>
    <row r="33" spans="1:26" ht="15.75">
      <c r="A33" s="323"/>
      <c r="B33" s="323"/>
      <c r="C33" s="323"/>
      <c r="D33" s="323"/>
      <c r="E33" s="323"/>
      <c r="F33" s="323"/>
      <c r="G33" s="323"/>
      <c r="H33" s="323"/>
      <c r="J33" s="258"/>
      <c r="K33" s="258"/>
      <c r="L33" s="322"/>
      <c r="N33" s="264"/>
      <c r="O33" s="258"/>
      <c r="P33" s="258"/>
      <c r="Q33" s="258"/>
      <c r="R33" s="258"/>
      <c r="S33" s="258"/>
      <c r="T33" s="258"/>
      <c r="U33" s="258"/>
      <c r="V33" s="258"/>
      <c r="W33" s="258"/>
      <c r="X33" s="258"/>
      <c r="Y33" s="258"/>
      <c r="Z33" s="258"/>
    </row>
    <row r="34" spans="1:26" ht="15.75">
      <c r="A34" s="323"/>
      <c r="B34" s="323"/>
      <c r="C34" s="323"/>
      <c r="D34" s="323"/>
      <c r="E34" s="323"/>
      <c r="F34" s="323"/>
      <c r="G34" s="323"/>
      <c r="H34" s="323"/>
      <c r="J34" s="258"/>
      <c r="K34" s="258"/>
      <c r="L34" s="322"/>
      <c r="N34" s="264"/>
      <c r="O34" s="258"/>
      <c r="P34" s="258"/>
      <c r="Q34" s="258"/>
      <c r="R34" s="258"/>
      <c r="S34" s="258"/>
      <c r="T34" s="258"/>
      <c r="U34" s="258"/>
      <c r="V34" s="258"/>
      <c r="W34" s="258"/>
      <c r="X34" s="258"/>
      <c r="Y34" s="258"/>
      <c r="Z34" s="258"/>
    </row>
    <row r="35" spans="1:26" ht="15.75">
      <c r="A35" s="323"/>
      <c r="B35" s="323"/>
      <c r="C35" s="323"/>
      <c r="D35" s="323"/>
      <c r="E35" s="323"/>
      <c r="F35" s="323"/>
      <c r="G35" s="323"/>
      <c r="H35" s="323"/>
      <c r="J35" s="258"/>
      <c r="K35" s="258"/>
      <c r="L35" s="322"/>
      <c r="N35" s="264"/>
      <c r="O35" s="258"/>
      <c r="P35" s="258"/>
      <c r="Q35" s="258"/>
      <c r="R35" s="258"/>
      <c r="S35" s="258"/>
      <c r="T35" s="258"/>
      <c r="U35" s="258"/>
      <c r="V35" s="258"/>
      <c r="W35" s="258"/>
      <c r="X35" s="258"/>
      <c r="Y35" s="258"/>
      <c r="Z35" s="258"/>
    </row>
    <row r="36" spans="1:26" ht="15.75">
      <c r="A36" s="323"/>
      <c r="B36" s="323"/>
      <c r="C36" s="323"/>
      <c r="D36" s="323"/>
      <c r="E36" s="323"/>
      <c r="F36" s="323"/>
      <c r="G36" s="323"/>
      <c r="H36" s="323"/>
      <c r="J36" s="258"/>
      <c r="K36" s="258"/>
      <c r="L36" s="322"/>
      <c r="N36" s="264"/>
      <c r="O36" s="258"/>
      <c r="P36" s="258"/>
      <c r="Q36" s="258"/>
      <c r="R36" s="258"/>
      <c r="S36" s="258"/>
      <c r="T36" s="258"/>
      <c r="U36" s="258"/>
      <c r="V36" s="258"/>
      <c r="W36" s="258"/>
      <c r="X36" s="258"/>
      <c r="Y36" s="258"/>
      <c r="Z36" s="258"/>
    </row>
    <row r="38" spans="1:26" ht="14.25">
      <c r="B38" s="324"/>
      <c r="J38" s="258"/>
      <c r="K38" s="258"/>
      <c r="L38" s="322"/>
      <c r="N38" s="264"/>
      <c r="O38" s="258"/>
      <c r="P38" s="258"/>
      <c r="Q38" s="258"/>
      <c r="R38" s="258"/>
      <c r="S38" s="258"/>
      <c r="T38" s="258"/>
      <c r="U38" s="258"/>
      <c r="V38" s="258"/>
      <c r="W38" s="258"/>
      <c r="X38" s="258"/>
      <c r="Y38" s="258"/>
      <c r="Z38" s="258"/>
    </row>
  </sheetData>
  <mergeCells count="38">
    <mergeCell ref="K1:L1"/>
    <mergeCell ref="D2:H2"/>
    <mergeCell ref="A3:B3"/>
    <mergeCell ref="A4:H4"/>
    <mergeCell ref="A5:A6"/>
    <mergeCell ref="B5:B6"/>
    <mergeCell ref="D5:D7"/>
    <mergeCell ref="A8:H8"/>
    <mergeCell ref="A9:A11"/>
    <mergeCell ref="B9:B11"/>
    <mergeCell ref="D9:D13"/>
    <mergeCell ref="A12:A13"/>
    <mergeCell ref="B12:B13"/>
    <mergeCell ref="K24:L25"/>
    <mergeCell ref="E25:F25"/>
    <mergeCell ref="G25:H25"/>
    <mergeCell ref="A14:H14"/>
    <mergeCell ref="D15:D18"/>
    <mergeCell ref="A17:A18"/>
    <mergeCell ref="B17:B18"/>
    <mergeCell ref="A19:H19"/>
    <mergeCell ref="A20:A21"/>
    <mergeCell ref="B20:B21"/>
    <mergeCell ref="D20:D21"/>
    <mergeCell ref="E22:H22"/>
    <mergeCell ref="E23:F23"/>
    <mergeCell ref="G23:H23"/>
    <mergeCell ref="E24:F24"/>
    <mergeCell ref="G24:H24"/>
    <mergeCell ref="K31:L31"/>
    <mergeCell ref="A26:H26"/>
    <mergeCell ref="A27:H27"/>
    <mergeCell ref="A28:B28"/>
    <mergeCell ref="C28:H28"/>
    <mergeCell ref="A29:B29"/>
    <mergeCell ref="C29:H31"/>
    <mergeCell ref="A30:B30"/>
    <mergeCell ref="A31:B31"/>
  </mergeCells>
  <pageMargins left="0.75000000000000011" right="0.75000000000000011" top="1" bottom="1" header="0.5" footer="0.5"/>
  <pageSetup paperSize="9" scale="50"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9"/>
  <sheetViews>
    <sheetView zoomScale="90" zoomScaleNormal="90" zoomScalePageLayoutView="125" workbookViewId="0">
      <selection activeCell="S28" sqref="S28"/>
    </sheetView>
  </sheetViews>
  <sheetFormatPr baseColWidth="10" defaultColWidth="11.42578125" defaultRowHeight="12.75"/>
  <cols>
    <col min="1" max="1" width="6.85546875" style="141" customWidth="1"/>
    <col min="2" max="2" width="58.140625" style="140" customWidth="1"/>
    <col min="3" max="3" width="103.42578125" style="141" customWidth="1"/>
    <col min="4" max="4" width="4.28515625" style="226" customWidth="1"/>
    <col min="5" max="8" width="4.28515625" style="145" customWidth="1"/>
    <col min="9" max="9" width="4" style="145" customWidth="1"/>
    <col min="10" max="11" width="7.28515625" style="146" customWidth="1"/>
    <col min="12" max="12" width="5.7109375" style="147" customWidth="1"/>
    <col min="13" max="13" width="7.28515625" style="148" customWidth="1"/>
    <col min="14" max="14" width="3.7109375" style="149" customWidth="1"/>
    <col min="15" max="15" width="4.7109375" style="149" customWidth="1"/>
    <col min="16" max="16" width="9.85546875" style="150" customWidth="1"/>
    <col min="17" max="17" width="10.42578125" style="151" customWidth="1"/>
    <col min="18" max="18" width="6.42578125" style="151" customWidth="1"/>
    <col min="19" max="19" width="10.7109375" style="151" customWidth="1"/>
    <col min="20" max="20" width="12.140625" style="151" customWidth="1"/>
    <col min="21" max="22" width="3.85546875" style="151" customWidth="1"/>
    <col min="23" max="23" width="11.42578125" style="151"/>
    <col min="24" max="25" width="11.42578125" style="152"/>
    <col min="26" max="26" width="11.42578125" style="153"/>
    <col min="27" max="16384" width="11.42578125" style="141"/>
  </cols>
  <sheetData>
    <row r="1" spans="1:27" ht="15.75">
      <c r="A1" s="139" t="str">
        <f>'[1]Identification projet'!B2</f>
        <v>Baccalauréat technologique "Sciences et Technologie Industrielles du Développement Durable"</v>
      </c>
      <c r="D1" s="142" t="str">
        <f>'[1]Identification projet'!B3</f>
        <v>Innovation Technologique et Eco Conception</v>
      </c>
      <c r="E1" s="143"/>
      <c r="F1" s="144" t="str">
        <f>'[1]Identification projet'!B4</f>
        <v>Conduite de projet</v>
      </c>
    </row>
    <row r="2" spans="1:27" ht="12.75" customHeight="1">
      <c r="A2" s="139"/>
      <c r="B2" s="154" t="s">
        <v>394</v>
      </c>
      <c r="C2" s="142" t="s">
        <v>395</v>
      </c>
      <c r="D2" s="155"/>
      <c r="E2" s="155"/>
      <c r="F2" s="155"/>
      <c r="G2" s="155"/>
      <c r="H2" s="155"/>
      <c r="I2" s="155"/>
      <c r="M2" s="156"/>
      <c r="Z2" s="152"/>
      <c r="AA2" s="153"/>
    </row>
    <row r="3" spans="1:27" ht="12.75" customHeight="1">
      <c r="B3" s="157"/>
      <c r="C3" s="142" t="s">
        <v>396</v>
      </c>
      <c r="D3" s="155"/>
      <c r="E3" s="155"/>
      <c r="F3" s="155"/>
      <c r="G3" s="155"/>
      <c r="H3" s="155"/>
      <c r="I3" s="155"/>
      <c r="J3" s="158"/>
      <c r="K3" s="158"/>
      <c r="L3" s="159" t="s">
        <v>397</v>
      </c>
    </row>
    <row r="4" spans="1:27" ht="13.5" customHeight="1" thickBot="1">
      <c r="A4" s="795" t="s">
        <v>398</v>
      </c>
      <c r="B4" s="795"/>
      <c r="C4" s="160" t="s">
        <v>399</v>
      </c>
      <c r="D4" s="161" t="s">
        <v>400</v>
      </c>
      <c r="E4" s="162">
        <v>0</v>
      </c>
      <c r="F4" s="162" t="s">
        <v>401</v>
      </c>
      <c r="G4" s="162" t="s">
        <v>402</v>
      </c>
      <c r="H4" s="162" t="s">
        <v>403</v>
      </c>
      <c r="I4" s="163"/>
      <c r="J4" s="164" t="s">
        <v>397</v>
      </c>
      <c r="K4" s="164" t="s">
        <v>404</v>
      </c>
      <c r="L4" s="147" t="s">
        <v>405</v>
      </c>
      <c r="M4" s="148" t="s">
        <v>406</v>
      </c>
    </row>
    <row r="5" spans="1:27" ht="12.75" customHeight="1">
      <c r="A5" s="796" t="s">
        <v>407</v>
      </c>
      <c r="B5" s="796"/>
      <c r="C5" s="796"/>
      <c r="D5" s="796"/>
      <c r="E5" s="796"/>
      <c r="F5" s="796"/>
      <c r="G5" s="796"/>
      <c r="H5" s="796"/>
      <c r="I5" s="165"/>
      <c r="J5" s="166">
        <v>0.4</v>
      </c>
      <c r="K5" s="167">
        <f>SUM(K6:K17)</f>
        <v>0</v>
      </c>
      <c r="L5" s="168">
        <f t="shared" ref="L5:M5" si="0">SUM(L6:L17)</f>
        <v>12</v>
      </c>
      <c r="M5" s="169">
        <f t="shared" si="0"/>
        <v>0</v>
      </c>
    </row>
    <row r="6" spans="1:27" ht="12.75" customHeight="1">
      <c r="A6" s="793" t="s">
        <v>408</v>
      </c>
      <c r="B6" s="797" t="s">
        <v>409</v>
      </c>
      <c r="C6" s="170" t="s">
        <v>410</v>
      </c>
      <c r="D6" s="171"/>
      <c r="E6" s="172"/>
      <c r="F6" s="172"/>
      <c r="G6" s="172"/>
      <c r="H6" s="173"/>
      <c r="I6" s="174" t="str">
        <f>(IF(O6&lt;&gt;1,"◄",""))</f>
        <v>◄</v>
      </c>
      <c r="J6" s="175">
        <v>1</v>
      </c>
      <c r="K6" s="790">
        <f>SUM(M6:M8)</f>
        <v>0</v>
      </c>
      <c r="L6" s="176">
        <f t="shared" ref="L6:L17" si="1">IF(D6&lt;&gt;"",0,J6)</f>
        <v>1</v>
      </c>
      <c r="M6" s="148">
        <f t="shared" ref="M6:M17" si="2">(IF(F6&lt;&gt;"",1/3,0)+IF(G6&lt;&gt;"",2/3,0)+IF(H6&lt;&gt;"",1,0))*J$5*20*L6/SUM(L$6:L$17)</f>
        <v>0</v>
      </c>
      <c r="O6" s="177">
        <f t="shared" ref="O6:O17" si="3">COUNTA(D6:H6)</f>
        <v>0</v>
      </c>
      <c r="Q6" s="178"/>
    </row>
    <row r="7" spans="1:27" ht="12.75" customHeight="1">
      <c r="A7" s="793"/>
      <c r="B7" s="797"/>
      <c r="C7" s="179" t="s">
        <v>411</v>
      </c>
      <c r="D7" s="180"/>
      <c r="E7" s="181"/>
      <c r="F7" s="181"/>
      <c r="G7" s="181"/>
      <c r="H7" s="182"/>
      <c r="I7" s="174" t="str">
        <f>(IF(O7&lt;&gt;1,"◄",""))</f>
        <v>◄</v>
      </c>
      <c r="J7" s="175">
        <v>1</v>
      </c>
      <c r="K7" s="791"/>
      <c r="L7" s="176">
        <f t="shared" si="1"/>
        <v>1</v>
      </c>
      <c r="M7" s="148">
        <f t="shared" si="2"/>
        <v>0</v>
      </c>
      <c r="O7" s="177">
        <f t="shared" si="3"/>
        <v>0</v>
      </c>
    </row>
    <row r="8" spans="1:27" ht="12.75" customHeight="1">
      <c r="A8" s="793"/>
      <c r="B8" s="797"/>
      <c r="C8" s="170" t="s">
        <v>412</v>
      </c>
      <c r="D8" s="170"/>
      <c r="E8" s="170"/>
      <c r="F8" s="170"/>
      <c r="G8" s="170"/>
      <c r="H8" s="170"/>
      <c r="I8" s="174" t="str">
        <f>(IF(O8&lt;&gt;1,"◄",""))</f>
        <v>◄</v>
      </c>
      <c r="J8" s="175">
        <v>1</v>
      </c>
      <c r="K8" s="792"/>
      <c r="L8" s="176">
        <f t="shared" si="1"/>
        <v>1</v>
      </c>
      <c r="M8" s="148">
        <f t="shared" si="2"/>
        <v>0</v>
      </c>
      <c r="O8" s="177">
        <f t="shared" si="3"/>
        <v>0</v>
      </c>
    </row>
    <row r="9" spans="1:27" ht="12.75" customHeight="1">
      <c r="A9" s="786" t="s">
        <v>413</v>
      </c>
      <c r="B9" s="787" t="s">
        <v>414</v>
      </c>
      <c r="C9" s="183" t="s">
        <v>415</v>
      </c>
      <c r="D9" s="184"/>
      <c r="E9" s="185"/>
      <c r="F9" s="185"/>
      <c r="G9" s="185"/>
      <c r="H9" s="186"/>
      <c r="I9" s="174" t="str">
        <f t="shared" ref="I9:I40" si="4">(IF(O9&lt;&gt;1,"◄",""))</f>
        <v>◄</v>
      </c>
      <c r="J9" s="175">
        <v>1</v>
      </c>
      <c r="K9" s="790">
        <f>SUM(M9:M12)</f>
        <v>0</v>
      </c>
      <c r="L9" s="176">
        <f t="shared" si="1"/>
        <v>1</v>
      </c>
      <c r="M9" s="148">
        <f t="shared" si="2"/>
        <v>0</v>
      </c>
      <c r="O9" s="177">
        <f t="shared" si="3"/>
        <v>0</v>
      </c>
    </row>
    <row r="10" spans="1:27" ht="12.75" customHeight="1">
      <c r="A10" s="786"/>
      <c r="B10" s="787"/>
      <c r="C10" s="170" t="s">
        <v>416</v>
      </c>
      <c r="D10" s="171"/>
      <c r="E10" s="172"/>
      <c r="F10" s="172"/>
      <c r="G10" s="172"/>
      <c r="H10" s="173"/>
      <c r="I10" s="174" t="str">
        <f t="shared" si="4"/>
        <v>◄</v>
      </c>
      <c r="J10" s="175">
        <v>1</v>
      </c>
      <c r="K10" s="791"/>
      <c r="L10" s="176">
        <f t="shared" si="1"/>
        <v>1</v>
      </c>
      <c r="M10" s="148">
        <f t="shared" si="2"/>
        <v>0</v>
      </c>
      <c r="O10" s="177">
        <f t="shared" si="3"/>
        <v>0</v>
      </c>
    </row>
    <row r="11" spans="1:27" ht="12.75" customHeight="1">
      <c r="A11" s="786"/>
      <c r="B11" s="787"/>
      <c r="C11" s="183" t="s">
        <v>417</v>
      </c>
      <c r="D11" s="184"/>
      <c r="E11" s="185"/>
      <c r="F11" s="185"/>
      <c r="G11" s="185"/>
      <c r="H11" s="186"/>
      <c r="I11" s="174" t="str">
        <f t="shared" si="4"/>
        <v>◄</v>
      </c>
      <c r="J11" s="175">
        <v>1</v>
      </c>
      <c r="K11" s="791"/>
      <c r="L11" s="176">
        <f t="shared" si="1"/>
        <v>1</v>
      </c>
      <c r="M11" s="148">
        <f t="shared" si="2"/>
        <v>0</v>
      </c>
      <c r="O11" s="177">
        <f t="shared" si="3"/>
        <v>0</v>
      </c>
    </row>
    <row r="12" spans="1:27" ht="12.75" customHeight="1">
      <c r="A12" s="786"/>
      <c r="B12" s="787"/>
      <c r="C12" s="170" t="s">
        <v>418</v>
      </c>
      <c r="D12" s="171"/>
      <c r="E12" s="172"/>
      <c r="F12" s="172"/>
      <c r="G12" s="172"/>
      <c r="H12" s="173"/>
      <c r="I12" s="174" t="str">
        <f t="shared" si="4"/>
        <v>◄</v>
      </c>
      <c r="J12" s="175">
        <v>1</v>
      </c>
      <c r="K12" s="792"/>
      <c r="L12" s="176">
        <f t="shared" si="1"/>
        <v>1</v>
      </c>
      <c r="M12" s="148">
        <f t="shared" si="2"/>
        <v>0</v>
      </c>
      <c r="O12" s="177">
        <f t="shared" si="3"/>
        <v>0</v>
      </c>
    </row>
    <row r="13" spans="1:27" ht="12.75" customHeight="1">
      <c r="A13" s="788" t="s">
        <v>419</v>
      </c>
      <c r="B13" s="787" t="s">
        <v>420</v>
      </c>
      <c r="C13" s="187" t="s">
        <v>421</v>
      </c>
      <c r="D13" s="188"/>
      <c r="E13" s="189"/>
      <c r="F13" s="189"/>
      <c r="G13" s="189"/>
      <c r="H13" s="190"/>
      <c r="I13" s="174" t="str">
        <f t="shared" si="4"/>
        <v>◄</v>
      </c>
      <c r="J13" s="175">
        <v>1</v>
      </c>
      <c r="K13" s="790">
        <f>SUM(M13:M15)</f>
        <v>0</v>
      </c>
      <c r="L13" s="176">
        <f t="shared" si="1"/>
        <v>1</v>
      </c>
      <c r="M13" s="148">
        <f t="shared" si="2"/>
        <v>0</v>
      </c>
      <c r="O13" s="177">
        <f t="shared" si="3"/>
        <v>0</v>
      </c>
    </row>
    <row r="14" spans="1:27" ht="12.75" customHeight="1">
      <c r="A14" s="788"/>
      <c r="B14" s="787"/>
      <c r="C14" s="170" t="s">
        <v>422</v>
      </c>
      <c r="D14" s="171"/>
      <c r="E14" s="172"/>
      <c r="F14" s="172"/>
      <c r="G14" s="172"/>
      <c r="H14" s="173"/>
      <c r="I14" s="174" t="str">
        <f t="shared" si="4"/>
        <v>◄</v>
      </c>
      <c r="J14" s="175">
        <v>1</v>
      </c>
      <c r="K14" s="791"/>
      <c r="L14" s="176">
        <f t="shared" si="1"/>
        <v>1</v>
      </c>
      <c r="M14" s="148">
        <f t="shared" si="2"/>
        <v>0</v>
      </c>
      <c r="O14" s="177">
        <f t="shared" si="3"/>
        <v>0</v>
      </c>
    </row>
    <row r="15" spans="1:27" ht="12.75" customHeight="1">
      <c r="A15" s="788"/>
      <c r="B15" s="787"/>
      <c r="C15" s="187" t="s">
        <v>423</v>
      </c>
      <c r="D15" s="188"/>
      <c r="E15" s="189"/>
      <c r="F15" s="189"/>
      <c r="G15" s="189"/>
      <c r="H15" s="190"/>
      <c r="I15" s="174" t="str">
        <f t="shared" si="4"/>
        <v>◄</v>
      </c>
      <c r="J15" s="175">
        <v>1</v>
      </c>
      <c r="K15" s="792"/>
      <c r="L15" s="176">
        <f t="shared" si="1"/>
        <v>1</v>
      </c>
      <c r="M15" s="148">
        <f t="shared" si="2"/>
        <v>0</v>
      </c>
      <c r="O15" s="177">
        <f t="shared" si="3"/>
        <v>0</v>
      </c>
    </row>
    <row r="16" spans="1:27" ht="12.75" customHeight="1">
      <c r="A16" s="793" t="s">
        <v>424</v>
      </c>
      <c r="B16" s="787" t="s">
        <v>425</v>
      </c>
      <c r="C16" s="170" t="s">
        <v>426</v>
      </c>
      <c r="D16" s="171"/>
      <c r="E16" s="172"/>
      <c r="F16" s="172"/>
      <c r="G16" s="172"/>
      <c r="H16" s="173"/>
      <c r="I16" s="174" t="str">
        <f t="shared" si="4"/>
        <v>◄</v>
      </c>
      <c r="J16" s="175">
        <v>1</v>
      </c>
      <c r="K16" s="794">
        <f>SUM(M16:M17)</f>
        <v>0</v>
      </c>
      <c r="L16" s="176">
        <f t="shared" si="1"/>
        <v>1</v>
      </c>
      <c r="M16" s="148">
        <f t="shared" si="2"/>
        <v>0</v>
      </c>
      <c r="O16" s="177">
        <f t="shared" si="3"/>
        <v>0</v>
      </c>
    </row>
    <row r="17" spans="1:15" ht="14.1" customHeight="1" thickBot="1">
      <c r="A17" s="793"/>
      <c r="B17" s="787"/>
      <c r="C17" s="187" t="s">
        <v>427</v>
      </c>
      <c r="D17" s="188"/>
      <c r="E17" s="189"/>
      <c r="F17" s="189"/>
      <c r="G17" s="189"/>
      <c r="H17" s="190"/>
      <c r="I17" s="174" t="str">
        <f t="shared" si="4"/>
        <v>◄</v>
      </c>
      <c r="J17" s="175">
        <v>1</v>
      </c>
      <c r="K17" s="782"/>
      <c r="L17" s="176">
        <f t="shared" si="1"/>
        <v>1</v>
      </c>
      <c r="M17" s="148">
        <f t="shared" si="2"/>
        <v>0</v>
      </c>
      <c r="O17" s="177">
        <f t="shared" si="3"/>
        <v>0</v>
      </c>
    </row>
    <row r="18" spans="1:15" ht="13.5" customHeight="1">
      <c r="A18" s="785" t="s">
        <v>428</v>
      </c>
      <c r="B18" s="785"/>
      <c r="C18" s="785"/>
      <c r="D18" s="785"/>
      <c r="E18" s="785"/>
      <c r="F18" s="785"/>
      <c r="G18" s="785"/>
      <c r="H18" s="785"/>
      <c r="I18" s="174"/>
      <c r="J18" s="191">
        <v>0.4</v>
      </c>
      <c r="K18" s="192">
        <f>SUM(K19:K30)</f>
        <v>0</v>
      </c>
      <c r="L18" s="168">
        <f t="shared" ref="L18:M18" si="5">SUM(L19:L30)</f>
        <v>12</v>
      </c>
      <c r="M18" s="169">
        <f t="shared" si="5"/>
        <v>0</v>
      </c>
      <c r="O18" s="177"/>
    </row>
    <row r="19" spans="1:15" ht="12.75" customHeight="1">
      <c r="A19" s="786" t="s">
        <v>429</v>
      </c>
      <c r="B19" s="787" t="s">
        <v>430</v>
      </c>
      <c r="C19" s="193" t="s">
        <v>431</v>
      </c>
      <c r="D19" s="194"/>
      <c r="E19" s="195"/>
      <c r="F19" s="195"/>
      <c r="G19" s="196"/>
      <c r="H19" s="197"/>
      <c r="I19" s="174" t="str">
        <f t="shared" si="4"/>
        <v>◄</v>
      </c>
      <c r="J19" s="175">
        <v>1</v>
      </c>
      <c r="K19" s="782">
        <f>SUM(M19:M20)</f>
        <v>0</v>
      </c>
      <c r="L19" s="176">
        <f t="shared" ref="L19:L30" si="6">IF(D19&lt;&gt;"",0,J19)</f>
        <v>1</v>
      </c>
      <c r="M19" s="148">
        <f t="shared" ref="M19:M30" si="7">(IF(F19&lt;&gt;"",1/3,0)+IF(G19&lt;&gt;"",2/3,0)+IF(H19&lt;&gt;"",1,0))*J$18*20*L19/SUM(L$19:L$30)</f>
        <v>0</v>
      </c>
      <c r="O19" s="177">
        <f t="shared" ref="O19:O30" si="8">COUNTA(D19:H19)</f>
        <v>0</v>
      </c>
    </row>
    <row r="20" spans="1:15" ht="12.75" customHeight="1">
      <c r="A20" s="786"/>
      <c r="B20" s="787"/>
      <c r="C20" s="198" t="s">
        <v>432</v>
      </c>
      <c r="D20" s="199"/>
      <c r="E20" s="200"/>
      <c r="F20" s="200"/>
      <c r="G20" s="201"/>
      <c r="H20" s="202"/>
      <c r="I20" s="174" t="str">
        <f t="shared" si="4"/>
        <v>◄</v>
      </c>
      <c r="J20" s="175">
        <v>1</v>
      </c>
      <c r="K20" s="782"/>
      <c r="L20" s="176">
        <f t="shared" si="6"/>
        <v>1</v>
      </c>
      <c r="M20" s="148">
        <f t="shared" si="7"/>
        <v>0</v>
      </c>
      <c r="O20" s="177">
        <f t="shared" si="8"/>
        <v>0</v>
      </c>
    </row>
    <row r="21" spans="1:15" ht="12.75" customHeight="1">
      <c r="A21" s="786" t="s">
        <v>433</v>
      </c>
      <c r="B21" s="787" t="s">
        <v>434</v>
      </c>
      <c r="C21" s="193" t="s">
        <v>435</v>
      </c>
      <c r="D21" s="203"/>
      <c r="E21" s="195"/>
      <c r="F21" s="195"/>
      <c r="G21" s="195"/>
      <c r="H21" s="204"/>
      <c r="I21" s="174" t="str">
        <f t="shared" si="4"/>
        <v>◄</v>
      </c>
      <c r="J21" s="175">
        <v>1</v>
      </c>
      <c r="K21" s="782">
        <f>SUM(M21:M24)</f>
        <v>0</v>
      </c>
      <c r="L21" s="176">
        <f t="shared" si="6"/>
        <v>1</v>
      </c>
      <c r="M21" s="148">
        <f t="shared" si="7"/>
        <v>0</v>
      </c>
      <c r="O21" s="177">
        <f t="shared" si="8"/>
        <v>0</v>
      </c>
    </row>
    <row r="22" spans="1:15" ht="12.75" customHeight="1">
      <c r="A22" s="786"/>
      <c r="B22" s="787"/>
      <c r="C22" s="205" t="s">
        <v>436</v>
      </c>
      <c r="D22" s="206"/>
      <c r="E22" s="207"/>
      <c r="F22" s="207"/>
      <c r="G22" s="207"/>
      <c r="H22" s="208"/>
      <c r="I22" s="174" t="str">
        <f t="shared" si="4"/>
        <v>◄</v>
      </c>
      <c r="J22" s="175">
        <v>1</v>
      </c>
      <c r="K22" s="782"/>
      <c r="L22" s="176">
        <f t="shared" si="6"/>
        <v>1</v>
      </c>
      <c r="M22" s="148">
        <f t="shared" si="7"/>
        <v>0</v>
      </c>
      <c r="O22" s="177">
        <f t="shared" si="8"/>
        <v>0</v>
      </c>
    </row>
    <row r="23" spans="1:15" ht="12.75" customHeight="1">
      <c r="A23" s="786"/>
      <c r="B23" s="787"/>
      <c r="C23" s="193" t="s">
        <v>437</v>
      </c>
      <c r="D23" s="203"/>
      <c r="E23" s="195"/>
      <c r="F23" s="195"/>
      <c r="G23" s="195"/>
      <c r="H23" s="204"/>
      <c r="I23" s="174" t="str">
        <f t="shared" si="4"/>
        <v>◄</v>
      </c>
      <c r="J23" s="175">
        <v>1</v>
      </c>
      <c r="K23" s="782"/>
      <c r="L23" s="176">
        <f t="shared" si="6"/>
        <v>1</v>
      </c>
      <c r="M23" s="148">
        <f t="shared" si="7"/>
        <v>0</v>
      </c>
      <c r="O23" s="177">
        <f t="shared" si="8"/>
        <v>0</v>
      </c>
    </row>
    <row r="24" spans="1:15" ht="12.75" customHeight="1">
      <c r="A24" s="786"/>
      <c r="B24" s="787"/>
      <c r="C24" s="205" t="s">
        <v>438</v>
      </c>
      <c r="D24" s="206"/>
      <c r="E24" s="207"/>
      <c r="F24" s="207"/>
      <c r="G24" s="207"/>
      <c r="H24" s="208"/>
      <c r="I24" s="174" t="str">
        <f t="shared" si="4"/>
        <v>◄</v>
      </c>
      <c r="J24" s="175">
        <v>1</v>
      </c>
      <c r="K24" s="782"/>
      <c r="L24" s="176">
        <f t="shared" si="6"/>
        <v>1</v>
      </c>
      <c r="M24" s="148">
        <f t="shared" si="7"/>
        <v>0</v>
      </c>
      <c r="O24" s="177">
        <f t="shared" si="8"/>
        <v>0</v>
      </c>
    </row>
    <row r="25" spans="1:15" ht="12.75" customHeight="1">
      <c r="A25" s="786" t="s">
        <v>439</v>
      </c>
      <c r="B25" s="787" t="s">
        <v>440</v>
      </c>
      <c r="C25" s="209" t="s">
        <v>441</v>
      </c>
      <c r="D25" s="210"/>
      <c r="E25" s="211"/>
      <c r="F25" s="211"/>
      <c r="G25" s="211"/>
      <c r="H25" s="204"/>
      <c r="I25" s="174" t="str">
        <f t="shared" si="4"/>
        <v>◄</v>
      </c>
      <c r="J25" s="175">
        <v>1</v>
      </c>
      <c r="K25" s="782">
        <f>SUM(M25:M27)</f>
        <v>0</v>
      </c>
      <c r="L25" s="176">
        <f t="shared" si="6"/>
        <v>1</v>
      </c>
      <c r="M25" s="148">
        <f t="shared" si="7"/>
        <v>0</v>
      </c>
      <c r="O25" s="177">
        <f t="shared" si="8"/>
        <v>0</v>
      </c>
    </row>
    <row r="26" spans="1:15" ht="12.75" customHeight="1">
      <c r="A26" s="786"/>
      <c r="B26" s="787"/>
      <c r="C26" s="212" t="s">
        <v>442</v>
      </c>
      <c r="D26" s="213"/>
      <c r="E26" s="214"/>
      <c r="F26" s="214"/>
      <c r="G26" s="214"/>
      <c r="H26" s="208"/>
      <c r="I26" s="174" t="str">
        <f t="shared" si="4"/>
        <v>◄</v>
      </c>
      <c r="J26" s="175">
        <v>1</v>
      </c>
      <c r="K26" s="782"/>
      <c r="L26" s="176">
        <f t="shared" si="6"/>
        <v>1</v>
      </c>
      <c r="M26" s="148">
        <f t="shared" si="7"/>
        <v>0</v>
      </c>
      <c r="O26" s="177">
        <f t="shared" si="8"/>
        <v>0</v>
      </c>
    </row>
    <row r="27" spans="1:15" ht="12.75" customHeight="1">
      <c r="A27" s="786"/>
      <c r="B27" s="787"/>
      <c r="C27" s="209" t="s">
        <v>443</v>
      </c>
      <c r="D27" s="210"/>
      <c r="E27" s="211"/>
      <c r="F27" s="211"/>
      <c r="G27" s="211"/>
      <c r="H27" s="204"/>
      <c r="I27" s="174" t="str">
        <f t="shared" si="4"/>
        <v>◄</v>
      </c>
      <c r="J27" s="175">
        <v>1</v>
      </c>
      <c r="K27" s="782"/>
      <c r="L27" s="176">
        <f t="shared" si="6"/>
        <v>1</v>
      </c>
      <c r="M27" s="148">
        <f t="shared" si="7"/>
        <v>0</v>
      </c>
      <c r="O27" s="177">
        <f t="shared" si="8"/>
        <v>0</v>
      </c>
    </row>
    <row r="28" spans="1:15" ht="12.75" customHeight="1">
      <c r="A28" s="786" t="s">
        <v>444</v>
      </c>
      <c r="B28" s="787" t="s">
        <v>445</v>
      </c>
      <c r="C28" s="205" t="s">
        <v>446</v>
      </c>
      <c r="D28" s="215"/>
      <c r="E28" s="216"/>
      <c r="F28" s="216"/>
      <c r="G28" s="216"/>
      <c r="H28" s="217"/>
      <c r="I28" s="174" t="str">
        <f t="shared" si="4"/>
        <v>◄</v>
      </c>
      <c r="J28" s="175">
        <v>1</v>
      </c>
      <c r="K28" s="782">
        <f>SUM(M28:M30)</f>
        <v>0</v>
      </c>
      <c r="L28" s="176">
        <f t="shared" si="6"/>
        <v>1</v>
      </c>
      <c r="M28" s="148">
        <f t="shared" si="7"/>
        <v>0</v>
      </c>
      <c r="O28" s="177">
        <f t="shared" si="8"/>
        <v>0</v>
      </c>
    </row>
    <row r="29" spans="1:15" ht="12.75" customHeight="1">
      <c r="A29" s="786"/>
      <c r="B29" s="787"/>
      <c r="C29" s="209" t="s">
        <v>447</v>
      </c>
      <c r="D29" s="210"/>
      <c r="E29" s="211"/>
      <c r="F29" s="211"/>
      <c r="G29" s="211"/>
      <c r="H29" s="204"/>
      <c r="I29" s="174" t="str">
        <f t="shared" si="4"/>
        <v>◄</v>
      </c>
      <c r="J29" s="175">
        <v>1</v>
      </c>
      <c r="K29" s="782"/>
      <c r="L29" s="176">
        <f t="shared" si="6"/>
        <v>1</v>
      </c>
      <c r="M29" s="148">
        <f t="shared" si="7"/>
        <v>0</v>
      </c>
      <c r="O29" s="177">
        <f t="shared" si="8"/>
        <v>0</v>
      </c>
    </row>
    <row r="30" spans="1:15" ht="12.75" customHeight="1" thickBot="1">
      <c r="A30" s="786"/>
      <c r="B30" s="787"/>
      <c r="C30" s="205" t="s">
        <v>448</v>
      </c>
      <c r="D30" s="218"/>
      <c r="E30" s="219"/>
      <c r="F30" s="219"/>
      <c r="G30" s="219"/>
      <c r="H30" s="220"/>
      <c r="I30" s="174" t="str">
        <f t="shared" si="4"/>
        <v>◄</v>
      </c>
      <c r="J30" s="175">
        <v>1</v>
      </c>
      <c r="K30" s="782"/>
      <c r="L30" s="176">
        <f t="shared" si="6"/>
        <v>1</v>
      </c>
      <c r="M30" s="148">
        <f t="shared" si="7"/>
        <v>0</v>
      </c>
      <c r="O30" s="177">
        <f t="shared" si="8"/>
        <v>0</v>
      </c>
    </row>
    <row r="31" spans="1:15" ht="13.5" customHeight="1">
      <c r="A31" s="785" t="s">
        <v>449</v>
      </c>
      <c r="B31" s="785"/>
      <c r="C31" s="785"/>
      <c r="D31" s="785"/>
      <c r="E31" s="785"/>
      <c r="F31" s="785"/>
      <c r="G31" s="785"/>
      <c r="H31" s="785"/>
      <c r="I31" s="174"/>
      <c r="J31" s="191">
        <v>0.2</v>
      </c>
      <c r="K31" s="192">
        <f>SUM(K32:K40)</f>
        <v>0</v>
      </c>
      <c r="L31" s="168">
        <f t="shared" ref="L31:M31" si="9">SUM(L32:L40)</f>
        <v>9</v>
      </c>
      <c r="M31" s="169">
        <f t="shared" si="9"/>
        <v>0</v>
      </c>
      <c r="O31" s="177"/>
    </row>
    <row r="32" spans="1:15" ht="18" customHeight="1">
      <c r="A32" s="786" t="s">
        <v>450</v>
      </c>
      <c r="B32" s="787" t="s">
        <v>451</v>
      </c>
      <c r="C32" s="209" t="s">
        <v>452</v>
      </c>
      <c r="D32" s="210"/>
      <c r="E32" s="211"/>
      <c r="F32" s="211"/>
      <c r="G32" s="211"/>
      <c r="H32" s="204"/>
      <c r="I32" s="174" t="str">
        <f t="shared" si="4"/>
        <v>◄</v>
      </c>
      <c r="J32" s="175">
        <v>1</v>
      </c>
      <c r="K32" s="782">
        <f>SUM(M32:M33)</f>
        <v>0</v>
      </c>
      <c r="L32" s="176">
        <f t="shared" ref="L32:L40" si="10">IF(D32&lt;&gt;"",0,J32)</f>
        <v>1</v>
      </c>
      <c r="M32" s="148">
        <f t="shared" ref="M32:M40" si="11">(IF(F32&lt;&gt;"",1/3,0)+IF(G32&lt;&gt;"",2/3,0)+IF(H32&lt;&gt;"",1,0))*J$31*20*L32/SUM(L$32:L$40)</f>
        <v>0</v>
      </c>
      <c r="O32" s="177">
        <f t="shared" ref="O32:O40" si="12">COUNTA(D32:H32)</f>
        <v>0</v>
      </c>
    </row>
    <row r="33" spans="1:15" ht="23.1" customHeight="1">
      <c r="A33" s="786"/>
      <c r="B33" s="787"/>
      <c r="C33" s="198" t="s">
        <v>453</v>
      </c>
      <c r="D33" s="221"/>
      <c r="E33" s="200"/>
      <c r="F33" s="200"/>
      <c r="G33" s="200"/>
      <c r="H33" s="222"/>
      <c r="I33" s="174" t="str">
        <f t="shared" si="4"/>
        <v>◄</v>
      </c>
      <c r="J33" s="175">
        <v>1</v>
      </c>
      <c r="K33" s="782"/>
      <c r="L33" s="176">
        <f t="shared" si="10"/>
        <v>1</v>
      </c>
      <c r="M33" s="148">
        <f t="shared" si="11"/>
        <v>0</v>
      </c>
      <c r="O33" s="177">
        <f t="shared" si="12"/>
        <v>0</v>
      </c>
    </row>
    <row r="34" spans="1:15" ht="12.75" customHeight="1">
      <c r="A34" s="788" t="s">
        <v>454</v>
      </c>
      <c r="B34" s="789" t="s">
        <v>455</v>
      </c>
      <c r="C34" s="209" t="s">
        <v>456</v>
      </c>
      <c r="D34" s="210"/>
      <c r="E34" s="211"/>
      <c r="F34" s="211"/>
      <c r="G34" s="211"/>
      <c r="H34" s="204"/>
      <c r="I34" s="174" t="str">
        <f t="shared" si="4"/>
        <v>◄</v>
      </c>
      <c r="J34" s="175">
        <v>1</v>
      </c>
      <c r="K34" s="782">
        <f>SUM(M34:M36)</f>
        <v>0</v>
      </c>
      <c r="L34" s="176">
        <f t="shared" si="10"/>
        <v>1</v>
      </c>
      <c r="M34" s="148">
        <f t="shared" si="11"/>
        <v>0</v>
      </c>
      <c r="O34" s="177">
        <f t="shared" si="12"/>
        <v>0</v>
      </c>
    </row>
    <row r="35" spans="1:15" ht="12.75" customHeight="1">
      <c r="A35" s="788"/>
      <c r="B35" s="789"/>
      <c r="C35" s="205" t="s">
        <v>457</v>
      </c>
      <c r="D35" s="206"/>
      <c r="E35" s="207"/>
      <c r="F35" s="207"/>
      <c r="G35" s="207"/>
      <c r="H35" s="223"/>
      <c r="I35" s="174" t="str">
        <f t="shared" si="4"/>
        <v>◄</v>
      </c>
      <c r="J35" s="175">
        <v>1</v>
      </c>
      <c r="K35" s="782"/>
      <c r="L35" s="176">
        <f t="shared" si="10"/>
        <v>1</v>
      </c>
      <c r="M35" s="148">
        <f t="shared" si="11"/>
        <v>0</v>
      </c>
      <c r="O35" s="177">
        <f t="shared" si="12"/>
        <v>0</v>
      </c>
    </row>
    <row r="36" spans="1:15" ht="12.75" customHeight="1">
      <c r="A36" s="788"/>
      <c r="B36" s="789"/>
      <c r="C36" s="209" t="s">
        <v>458</v>
      </c>
      <c r="D36" s="210"/>
      <c r="E36" s="211"/>
      <c r="F36" s="211"/>
      <c r="G36" s="211"/>
      <c r="H36" s="204"/>
      <c r="I36" s="174" t="str">
        <f t="shared" si="4"/>
        <v>◄</v>
      </c>
      <c r="J36" s="175">
        <v>1</v>
      </c>
      <c r="K36" s="782"/>
      <c r="L36" s="176">
        <f t="shared" si="10"/>
        <v>1</v>
      </c>
      <c r="M36" s="148">
        <f t="shared" si="11"/>
        <v>0</v>
      </c>
      <c r="O36" s="177">
        <f t="shared" si="12"/>
        <v>0</v>
      </c>
    </row>
    <row r="37" spans="1:15" ht="12.75" customHeight="1" thickBot="1">
      <c r="A37" s="780" t="s">
        <v>459</v>
      </c>
      <c r="B37" s="781" t="s">
        <v>460</v>
      </c>
      <c r="C37" s="205" t="s">
        <v>461</v>
      </c>
      <c r="D37" s="206"/>
      <c r="E37" s="181"/>
      <c r="F37" s="181"/>
      <c r="G37" s="181"/>
      <c r="H37" s="224"/>
      <c r="I37" s="174" t="str">
        <f t="shared" si="4"/>
        <v>◄</v>
      </c>
      <c r="J37" s="175">
        <v>1</v>
      </c>
      <c r="K37" s="782">
        <f>SUM(M37:M40)</f>
        <v>0</v>
      </c>
      <c r="L37" s="176">
        <f t="shared" si="10"/>
        <v>1</v>
      </c>
      <c r="M37" s="148">
        <f t="shared" si="11"/>
        <v>0</v>
      </c>
      <c r="O37" s="177">
        <f t="shared" si="12"/>
        <v>0</v>
      </c>
    </row>
    <row r="38" spans="1:15" ht="12.75" customHeight="1" thickBot="1">
      <c r="A38" s="780"/>
      <c r="B38" s="781"/>
      <c r="C38" s="209" t="s">
        <v>462</v>
      </c>
      <c r="D38" s="210"/>
      <c r="E38" s="211"/>
      <c r="F38" s="211"/>
      <c r="G38" s="211"/>
      <c r="H38" s="204"/>
      <c r="I38" s="174" t="str">
        <f t="shared" si="4"/>
        <v>◄</v>
      </c>
      <c r="J38" s="175">
        <v>1</v>
      </c>
      <c r="K38" s="782"/>
      <c r="L38" s="176">
        <f t="shared" si="10"/>
        <v>1</v>
      </c>
      <c r="M38" s="148">
        <f t="shared" si="11"/>
        <v>0</v>
      </c>
      <c r="O38" s="177">
        <f t="shared" si="12"/>
        <v>0</v>
      </c>
    </row>
    <row r="39" spans="1:15" ht="12.75" customHeight="1" thickBot="1">
      <c r="A39" s="780"/>
      <c r="B39" s="781"/>
      <c r="C39" s="205" t="s">
        <v>463</v>
      </c>
      <c r="D39" s="206"/>
      <c r="E39" s="181"/>
      <c r="F39" s="181"/>
      <c r="G39" s="181"/>
      <c r="H39" s="224"/>
      <c r="I39" s="174" t="str">
        <f t="shared" si="4"/>
        <v>◄</v>
      </c>
      <c r="J39" s="175">
        <v>1</v>
      </c>
      <c r="K39" s="782"/>
      <c r="L39" s="176">
        <f t="shared" si="10"/>
        <v>1</v>
      </c>
      <c r="M39" s="148">
        <f t="shared" si="11"/>
        <v>0</v>
      </c>
      <c r="O39" s="177">
        <f t="shared" si="12"/>
        <v>0</v>
      </c>
    </row>
    <row r="40" spans="1:15" ht="12.75" customHeight="1" thickBot="1">
      <c r="A40" s="780"/>
      <c r="B40" s="781"/>
      <c r="C40" s="209" t="s">
        <v>448</v>
      </c>
      <c r="D40" s="210"/>
      <c r="E40" s="211"/>
      <c r="F40" s="211"/>
      <c r="G40" s="211"/>
      <c r="H40" s="204"/>
      <c r="I40" s="174" t="str">
        <f t="shared" si="4"/>
        <v>◄</v>
      </c>
      <c r="J40" s="175">
        <v>1</v>
      </c>
      <c r="K40" s="782"/>
      <c r="L40" s="176">
        <f t="shared" si="10"/>
        <v>1</v>
      </c>
      <c r="M40" s="148">
        <f t="shared" si="11"/>
        <v>0</v>
      </c>
      <c r="O40" s="177">
        <f t="shared" si="12"/>
        <v>0</v>
      </c>
    </row>
    <row r="41" spans="1:15" ht="17.850000000000001" customHeight="1">
      <c r="C41" s="225" t="s">
        <v>464</v>
      </c>
      <c r="E41" s="783">
        <f>L5/SUM(J6:J17)</f>
        <v>1</v>
      </c>
      <c r="F41" s="783"/>
      <c r="G41" s="783"/>
      <c r="H41" s="783"/>
      <c r="I41" s="174" t="str">
        <f>(IF(E41&lt;0.5,"◄",""))</f>
        <v/>
      </c>
      <c r="J41" s="227">
        <f>J5+J18+J31</f>
        <v>1</v>
      </c>
      <c r="K41" s="227"/>
      <c r="L41" s="228"/>
      <c r="O41" s="177">
        <f>SUM(O6:O40)</f>
        <v>0</v>
      </c>
    </row>
    <row r="42" spans="1:15" ht="17.850000000000001" customHeight="1">
      <c r="C42" s="225" t="s">
        <v>465</v>
      </c>
      <c r="E42" s="783">
        <f>L18/SUM(J19:J30)</f>
        <v>1</v>
      </c>
      <c r="F42" s="783"/>
      <c r="G42" s="783"/>
      <c r="H42" s="783"/>
      <c r="I42" s="174" t="str">
        <f>(IF(E42&lt;0.5,"◄",""))</f>
        <v/>
      </c>
      <c r="J42" s="784"/>
      <c r="K42" s="229"/>
      <c r="L42" s="228"/>
    </row>
    <row r="43" spans="1:15" ht="17.850000000000001" customHeight="1">
      <c r="C43" s="225" t="s">
        <v>466</v>
      </c>
      <c r="E43" s="783">
        <f>L31/SUM(J32:J40)</f>
        <v>1</v>
      </c>
      <c r="F43" s="783"/>
      <c r="G43" s="783"/>
      <c r="H43" s="783"/>
      <c r="I43" s="174" t="str">
        <f>(IF(E43&lt;0.5,"◄",""))</f>
        <v/>
      </c>
      <c r="J43" s="784"/>
      <c r="K43" s="229"/>
      <c r="L43" s="228"/>
    </row>
    <row r="44" spans="1:15" ht="20.25" customHeight="1" thickBot="1">
      <c r="C44" s="230" t="s">
        <v>467</v>
      </c>
      <c r="D44" s="231"/>
      <c r="E44" s="774" t="str">
        <f>IF(OR(E41&lt;0.5,E42&lt;0.5,E43&lt;0.5),"Tx&lt;50",IF(O41&lt;&gt;33,"Erreur",(K5+K18+K31)))</f>
        <v>Erreur</v>
      </c>
      <c r="F44" s="774"/>
      <c r="G44" s="775" t="s">
        <v>468</v>
      </c>
      <c r="H44" s="775"/>
      <c r="I44" s="232"/>
    </row>
    <row r="45" spans="1:15" ht="20.25" customHeight="1" thickBot="1">
      <c r="C45" s="142" t="s">
        <v>469</v>
      </c>
      <c r="D45" s="231"/>
      <c r="E45" s="776">
        <v>7</v>
      </c>
      <c r="F45" s="776"/>
      <c r="G45" s="777" t="s">
        <v>470</v>
      </c>
      <c r="H45" s="777"/>
      <c r="I45" s="233"/>
    </row>
    <row r="46" spans="1:15" ht="18.75" customHeight="1" thickBot="1">
      <c r="C46" s="234" t="s">
        <v>471</v>
      </c>
      <c r="E46" s="778">
        <f>IF(V41&lt;&gt;0,"",E45*'[1]Identification projet'!B5)</f>
        <v>42</v>
      </c>
      <c r="F46" s="778"/>
      <c r="G46" s="779">
        <f>(20*'[1]Identification projet'!B5)</f>
        <v>120</v>
      </c>
      <c r="H46" s="779"/>
      <c r="I46" s="174"/>
    </row>
    <row r="47" spans="1:15" ht="14.1" customHeight="1">
      <c r="A47" s="766" t="s">
        <v>472</v>
      </c>
      <c r="B47" s="766"/>
      <c r="C47" s="766"/>
      <c r="D47" s="766"/>
      <c r="E47" s="766"/>
      <c r="F47" s="766"/>
      <c r="G47" s="766"/>
      <c r="H47" s="766"/>
      <c r="I47" s="233"/>
    </row>
    <row r="48" spans="1:15" ht="14.1" customHeight="1" thickBot="1">
      <c r="A48" s="235"/>
      <c r="B48" s="235"/>
      <c r="C48" s="767" t="str">
        <f>(IF(O41&gt;33,"ATTENTION. Erreur de saisie : cocher une seule colonne par ligne ! Voir repères ◄ à droite de la grille.",""))</f>
        <v/>
      </c>
      <c r="D48" s="767"/>
      <c r="E48" s="767"/>
      <c r="F48" s="767"/>
      <c r="G48" s="767"/>
      <c r="H48" s="767"/>
      <c r="I48" s="236" t="s">
        <v>473</v>
      </c>
    </row>
    <row r="49" spans="1:9" ht="15" customHeight="1">
      <c r="A49" s="768" t="s">
        <v>474</v>
      </c>
      <c r="B49" s="768"/>
      <c r="C49" s="769"/>
      <c r="D49" s="769"/>
      <c r="E49" s="769"/>
      <c r="F49" s="769"/>
      <c r="G49" s="769"/>
      <c r="H49" s="769"/>
      <c r="I49" s="237"/>
    </row>
    <row r="50" spans="1:9" ht="84.75" customHeight="1" thickBot="1">
      <c r="A50" s="770" t="s">
        <v>475</v>
      </c>
      <c r="B50" s="771"/>
      <c r="C50" s="771"/>
      <c r="D50" s="771"/>
      <c r="E50" s="771"/>
      <c r="F50" s="771"/>
      <c r="G50" s="771"/>
      <c r="H50" s="771"/>
      <c r="I50" s="238"/>
    </row>
    <row r="51" spans="1:9" ht="7.5" customHeight="1" thickBot="1">
      <c r="A51" s="238"/>
      <c r="B51" s="238"/>
      <c r="C51" s="238"/>
      <c r="D51" s="239"/>
      <c r="E51" s="239"/>
      <c r="F51" s="239"/>
      <c r="G51" s="239"/>
      <c r="H51" s="239"/>
      <c r="I51" s="239"/>
    </row>
    <row r="52" spans="1:9" ht="12.75" customHeight="1">
      <c r="A52" s="772" t="s">
        <v>476</v>
      </c>
      <c r="B52" s="772"/>
      <c r="C52" s="240" t="s">
        <v>477</v>
      </c>
      <c r="D52" s="241"/>
      <c r="E52" s="773" t="s">
        <v>478</v>
      </c>
      <c r="F52" s="773"/>
      <c r="G52" s="773"/>
      <c r="H52" s="773"/>
      <c r="I52" s="242"/>
    </row>
    <row r="53" spans="1:9" ht="30.75" customHeight="1" thickBot="1">
      <c r="A53" s="762" t="s">
        <v>479</v>
      </c>
      <c r="B53" s="762"/>
      <c r="C53" s="243"/>
      <c r="E53" s="763">
        <v>43614</v>
      </c>
      <c r="F53" s="763"/>
      <c r="G53" s="763"/>
      <c r="H53" s="763"/>
      <c r="I53" s="244"/>
    </row>
    <row r="54" spans="1:9" ht="30.75" customHeight="1">
      <c r="A54" s="762" t="s">
        <v>480</v>
      </c>
      <c r="B54" s="762"/>
      <c r="C54" s="243"/>
    </row>
    <row r="55" spans="1:9" ht="30.75" customHeight="1">
      <c r="A55" s="762"/>
      <c r="B55" s="762"/>
      <c r="C55" s="243"/>
    </row>
    <row r="56" spans="1:9" ht="30.75" customHeight="1">
      <c r="A56" s="762"/>
      <c r="B56" s="762"/>
      <c r="C56" s="243"/>
    </row>
    <row r="57" spans="1:9" ht="30.75" customHeight="1" thickBot="1">
      <c r="A57" s="764"/>
      <c r="B57" s="764"/>
      <c r="C57" s="245"/>
      <c r="E57" s="765">
        <v>42257</v>
      </c>
      <c r="F57" s="765"/>
      <c r="G57" s="765"/>
      <c r="H57" s="765"/>
      <c r="I57" s="246" t="s">
        <v>481</v>
      </c>
    </row>
    <row r="59" spans="1:9" ht="14.25">
      <c r="B59" s="247"/>
    </row>
  </sheetData>
  <mergeCells count="61">
    <mergeCell ref="A9:A12"/>
    <mergeCell ref="B9:B12"/>
    <mergeCell ref="K9:K12"/>
    <mergeCell ref="A4:B4"/>
    <mergeCell ref="A5:H5"/>
    <mergeCell ref="A6:A8"/>
    <mergeCell ref="B6:B8"/>
    <mergeCell ref="K6:K8"/>
    <mergeCell ref="A13:A15"/>
    <mergeCell ref="B13:B15"/>
    <mergeCell ref="K13:K15"/>
    <mergeCell ref="A16:A17"/>
    <mergeCell ref="B16:B17"/>
    <mergeCell ref="K16:K17"/>
    <mergeCell ref="A18:H18"/>
    <mergeCell ref="A19:A20"/>
    <mergeCell ref="B19:B20"/>
    <mergeCell ref="K19:K20"/>
    <mergeCell ref="A21:A24"/>
    <mergeCell ref="B21:B24"/>
    <mergeCell ref="K21:K24"/>
    <mergeCell ref="A25:A27"/>
    <mergeCell ref="B25:B27"/>
    <mergeCell ref="K25:K27"/>
    <mergeCell ref="A28:A30"/>
    <mergeCell ref="B28:B30"/>
    <mergeCell ref="K28:K30"/>
    <mergeCell ref="A31:H31"/>
    <mergeCell ref="A32:A33"/>
    <mergeCell ref="B32:B33"/>
    <mergeCell ref="K32:K33"/>
    <mergeCell ref="A34:A36"/>
    <mergeCell ref="B34:B36"/>
    <mergeCell ref="K34:K36"/>
    <mergeCell ref="A37:A40"/>
    <mergeCell ref="B37:B40"/>
    <mergeCell ref="K37:K40"/>
    <mergeCell ref="E41:H41"/>
    <mergeCell ref="E42:H42"/>
    <mergeCell ref="J42:J43"/>
    <mergeCell ref="E43:H43"/>
    <mergeCell ref="E44:F44"/>
    <mergeCell ref="G44:H44"/>
    <mergeCell ref="E45:F45"/>
    <mergeCell ref="G45:H45"/>
    <mergeCell ref="E46:F46"/>
    <mergeCell ref="G46:H46"/>
    <mergeCell ref="A57:B57"/>
    <mergeCell ref="E57:H57"/>
    <mergeCell ref="A47:H47"/>
    <mergeCell ref="C48:H48"/>
    <mergeCell ref="A49:B49"/>
    <mergeCell ref="C49:H49"/>
    <mergeCell ref="A50:H50"/>
    <mergeCell ref="A52:B52"/>
    <mergeCell ref="E52:H52"/>
    <mergeCell ref="A53:B53"/>
    <mergeCell ref="E53:H53"/>
    <mergeCell ref="A54:B54"/>
    <mergeCell ref="A55:B55"/>
    <mergeCell ref="A56:B56"/>
  </mergeCells>
  <printOptions horizontalCentered="1" verticalCentered="1"/>
  <pageMargins left="0.27569444444444446" right="0.19652777777777777" top="0.12986111111111112" bottom="0.15763888888888888" header="0.51180555555555551" footer="0.15763888888888888"/>
  <pageSetup paperSize="9" firstPageNumber="0" orientation="landscape" horizontalDpi="300" verticalDpi="300" r:id="rId1"/>
  <headerFooter>
    <oddFooter>&amp;RPage 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8"/>
  <sheetViews>
    <sheetView zoomScale="50" zoomScaleNormal="50" workbookViewId="0">
      <selection activeCell="A235" sqref="A235:K235"/>
    </sheetView>
  </sheetViews>
  <sheetFormatPr baseColWidth="10" defaultColWidth="11.5703125" defaultRowHeight="15"/>
  <cols>
    <col min="1" max="1" width="7.7109375" style="333" customWidth="1"/>
    <col min="2" max="2" width="77.42578125" style="333" customWidth="1"/>
    <col min="3" max="3" width="31.7109375" style="333" bestFit="1" customWidth="1"/>
    <col min="4" max="4" width="3.85546875" style="333" bestFit="1" customWidth="1"/>
    <col min="5" max="5" width="5.85546875" style="333" bestFit="1" customWidth="1"/>
    <col min="6" max="6" width="5.28515625" style="333" bestFit="1" customWidth="1"/>
    <col min="7" max="7" width="7.28515625" style="333" bestFit="1" customWidth="1"/>
    <col min="8" max="8" width="5.28515625" style="333" customWidth="1"/>
    <col min="9" max="9" width="6.140625" style="333" bestFit="1" customWidth="1"/>
    <col min="10" max="10" width="81.7109375" style="333" customWidth="1"/>
    <col min="11" max="16384" width="11.5703125" style="333"/>
  </cols>
  <sheetData>
    <row r="1" spans="1:11" s="332" customFormat="1" ht="78" customHeight="1">
      <c r="A1" s="328" t="s">
        <v>531</v>
      </c>
      <c r="B1" s="328"/>
      <c r="C1" s="328"/>
      <c r="D1" s="328"/>
      <c r="E1" s="328"/>
      <c r="F1" s="329" t="s">
        <v>146</v>
      </c>
      <c r="G1" s="330"/>
      <c r="H1" s="331" t="s">
        <v>148</v>
      </c>
      <c r="I1" s="328"/>
      <c r="J1" s="328"/>
      <c r="K1" s="328"/>
    </row>
    <row r="2" spans="1:11" ht="26.25">
      <c r="A2" s="577" t="s">
        <v>532</v>
      </c>
      <c r="B2" s="578"/>
      <c r="C2" s="578"/>
      <c r="D2" s="578"/>
      <c r="E2" s="578"/>
      <c r="F2" s="578"/>
      <c r="G2" s="578"/>
      <c r="H2" s="578"/>
      <c r="I2" s="578"/>
      <c r="J2" s="578"/>
      <c r="K2" s="579"/>
    </row>
    <row r="3" spans="1:11" ht="23.25">
      <c r="A3" s="580" t="s">
        <v>533</v>
      </c>
      <c r="B3" s="581"/>
      <c r="C3" s="581"/>
      <c r="D3" s="581"/>
      <c r="E3" s="581"/>
      <c r="F3" s="581"/>
      <c r="G3" s="581"/>
      <c r="H3" s="581"/>
      <c r="I3" s="581"/>
      <c r="J3" s="581"/>
      <c r="K3" s="582"/>
    </row>
    <row r="4" spans="1:11" ht="46.5">
      <c r="A4" s="583" t="s">
        <v>534</v>
      </c>
      <c r="B4" s="584"/>
      <c r="C4" s="334" t="s">
        <v>535</v>
      </c>
      <c r="D4" s="334" t="s">
        <v>146</v>
      </c>
      <c r="E4" s="334" t="s">
        <v>148</v>
      </c>
      <c r="F4" s="334" t="s">
        <v>536</v>
      </c>
      <c r="G4" s="334" t="s">
        <v>537</v>
      </c>
      <c r="H4" s="334" t="s">
        <v>538</v>
      </c>
      <c r="I4" s="334" t="s">
        <v>539</v>
      </c>
      <c r="J4" s="335" t="s">
        <v>540</v>
      </c>
      <c r="K4" s="336"/>
    </row>
    <row r="5" spans="1:11" s="342" customFormat="1" ht="136.9" customHeight="1">
      <c r="A5" s="337"/>
      <c r="B5" s="338" t="s">
        <v>541</v>
      </c>
      <c r="C5" s="339"/>
      <c r="D5" s="339" t="s">
        <v>542</v>
      </c>
      <c r="E5" s="339"/>
      <c r="F5" s="339" t="s">
        <v>543</v>
      </c>
      <c r="G5" s="339"/>
      <c r="H5" s="339"/>
      <c r="I5" s="339"/>
      <c r="J5" s="340" t="s">
        <v>544</v>
      </c>
      <c r="K5" s="341"/>
    </row>
    <row r="6" spans="1:11" s="342" customFormat="1" ht="186">
      <c r="A6" s="337"/>
      <c r="B6" s="343" t="s">
        <v>545</v>
      </c>
      <c r="C6" s="344"/>
      <c r="D6" s="344" t="s">
        <v>542</v>
      </c>
      <c r="E6" s="344"/>
      <c r="F6" s="344" t="s">
        <v>543</v>
      </c>
      <c r="G6" s="344"/>
      <c r="H6" s="344"/>
      <c r="I6" s="344"/>
      <c r="J6" s="345" t="s">
        <v>546</v>
      </c>
      <c r="K6" s="343"/>
    </row>
    <row r="7" spans="1:11" s="342" customFormat="1" ht="139.5">
      <c r="A7" s="337"/>
      <c r="B7" s="343" t="s">
        <v>547</v>
      </c>
      <c r="C7" s="344"/>
      <c r="D7" s="344" t="s">
        <v>542</v>
      </c>
      <c r="E7" s="344"/>
      <c r="F7" s="344"/>
      <c r="G7" s="344"/>
      <c r="H7" s="344"/>
      <c r="I7" s="344"/>
      <c r="J7" s="345" t="s">
        <v>548</v>
      </c>
      <c r="K7" s="343"/>
    </row>
    <row r="8" spans="1:11" s="342" customFormat="1" ht="69.75">
      <c r="A8" s="337"/>
      <c r="B8" s="343" t="s">
        <v>549</v>
      </c>
      <c r="C8" s="344"/>
      <c r="D8" s="344" t="s">
        <v>542</v>
      </c>
      <c r="E8" s="344"/>
      <c r="F8" s="344" t="s">
        <v>543</v>
      </c>
      <c r="G8" s="344"/>
      <c r="H8" s="344"/>
      <c r="I8" s="344"/>
      <c r="J8" s="345" t="s">
        <v>550</v>
      </c>
      <c r="K8" s="343"/>
    </row>
    <row r="9" spans="1:11" ht="46.5">
      <c r="A9" s="520" t="s">
        <v>551</v>
      </c>
      <c r="B9" s="521"/>
      <c r="C9" s="334" t="s">
        <v>535</v>
      </c>
      <c r="D9" s="334" t="s">
        <v>146</v>
      </c>
      <c r="E9" s="334" t="s">
        <v>148</v>
      </c>
      <c r="F9" s="334" t="s">
        <v>536</v>
      </c>
      <c r="G9" s="334" t="s">
        <v>537</v>
      </c>
      <c r="H9" s="334" t="s">
        <v>538</v>
      </c>
      <c r="I9" s="334" t="s">
        <v>539</v>
      </c>
      <c r="J9" s="335" t="s">
        <v>540</v>
      </c>
      <c r="K9" s="346"/>
    </row>
    <row r="10" spans="1:11" s="342" customFormat="1" ht="93">
      <c r="A10" s="337"/>
      <c r="B10" s="343" t="s">
        <v>552</v>
      </c>
      <c r="C10" s="343"/>
      <c r="D10" s="343" t="s">
        <v>542</v>
      </c>
      <c r="E10" s="343"/>
      <c r="F10" s="508" t="s">
        <v>543</v>
      </c>
      <c r="G10" s="509"/>
      <c r="H10" s="509"/>
      <c r="I10" s="510"/>
      <c r="J10" s="347" t="s">
        <v>553</v>
      </c>
      <c r="K10" s="343"/>
    </row>
    <row r="11" spans="1:11" s="342" customFormat="1" ht="46.5">
      <c r="A11" s="337"/>
      <c r="B11" s="343" t="s">
        <v>554</v>
      </c>
      <c r="C11" s="343"/>
      <c r="D11" s="343"/>
      <c r="E11" s="343"/>
      <c r="F11" s="508" t="s">
        <v>542</v>
      </c>
      <c r="G11" s="509"/>
      <c r="H11" s="509"/>
      <c r="I11" s="510"/>
      <c r="J11" s="347" t="s">
        <v>555</v>
      </c>
      <c r="K11" s="343"/>
    </row>
    <row r="12" spans="1:11" ht="46.5">
      <c r="A12" s="570" t="s">
        <v>556</v>
      </c>
      <c r="B12" s="571"/>
      <c r="C12" s="348" t="s">
        <v>535</v>
      </c>
      <c r="D12" s="348" t="s">
        <v>146</v>
      </c>
      <c r="E12" s="348" t="s">
        <v>148</v>
      </c>
      <c r="F12" s="348" t="s">
        <v>536</v>
      </c>
      <c r="G12" s="348" t="s">
        <v>537</v>
      </c>
      <c r="H12" s="348" t="s">
        <v>538</v>
      </c>
      <c r="I12" s="348" t="s">
        <v>539</v>
      </c>
      <c r="J12" s="349" t="s">
        <v>540</v>
      </c>
      <c r="K12" s="350"/>
    </row>
    <row r="13" spans="1:11" s="342" customFormat="1" ht="69.75">
      <c r="A13" s="351"/>
      <c r="B13" s="339" t="s">
        <v>557</v>
      </c>
      <c r="C13" s="339"/>
      <c r="D13" s="339" t="s">
        <v>558</v>
      </c>
      <c r="E13" s="339"/>
      <c r="F13" s="339"/>
      <c r="G13" s="339"/>
      <c r="H13" s="339"/>
      <c r="I13" s="339"/>
      <c r="J13" s="572" t="s">
        <v>559</v>
      </c>
      <c r="K13" s="339"/>
    </row>
    <row r="14" spans="1:11" s="342" customFormat="1" ht="162.75">
      <c r="A14" s="351"/>
      <c r="B14" s="339" t="s">
        <v>560</v>
      </c>
      <c r="C14" s="339"/>
      <c r="D14" s="339" t="s">
        <v>542</v>
      </c>
      <c r="E14" s="339"/>
      <c r="F14" s="339"/>
      <c r="G14" s="339"/>
      <c r="H14" s="339"/>
      <c r="I14" s="339"/>
      <c r="J14" s="573"/>
      <c r="K14" s="339"/>
    </row>
    <row r="15" spans="1:11" s="342" customFormat="1" ht="139.5">
      <c r="A15" s="351"/>
      <c r="B15" s="339" t="s">
        <v>561</v>
      </c>
      <c r="C15" s="339"/>
      <c r="D15" s="339" t="s">
        <v>542</v>
      </c>
      <c r="E15" s="339"/>
      <c r="F15" s="339"/>
      <c r="G15" s="339"/>
      <c r="H15" s="339"/>
      <c r="I15" s="339"/>
      <c r="J15" s="574"/>
      <c r="K15" s="339"/>
    </row>
    <row r="16" spans="1:11" s="342" customFormat="1" ht="93">
      <c r="A16" s="351"/>
      <c r="B16" s="339" t="s">
        <v>562</v>
      </c>
      <c r="C16" s="339"/>
      <c r="D16" s="339" t="s">
        <v>542</v>
      </c>
      <c r="E16" s="339"/>
      <c r="F16" s="339"/>
      <c r="G16" s="339"/>
      <c r="H16" s="339"/>
      <c r="I16" s="339"/>
      <c r="J16" s="340" t="s">
        <v>563</v>
      </c>
      <c r="K16" s="339"/>
    </row>
    <row r="17" spans="1:17" ht="23.25">
      <c r="A17" s="550" t="s">
        <v>564</v>
      </c>
      <c r="B17" s="551"/>
      <c r="C17" s="551"/>
      <c r="D17" s="551"/>
      <c r="E17" s="551"/>
      <c r="F17" s="551"/>
      <c r="G17" s="551"/>
      <c r="H17" s="551"/>
      <c r="I17" s="551"/>
      <c r="J17" s="551"/>
      <c r="K17" s="552"/>
    </row>
    <row r="18" spans="1:17" ht="46.5">
      <c r="A18" s="520" t="s">
        <v>565</v>
      </c>
      <c r="B18" s="521"/>
      <c r="C18" s="334" t="s">
        <v>535</v>
      </c>
      <c r="D18" s="334" t="s">
        <v>146</v>
      </c>
      <c r="E18" s="334" t="s">
        <v>148</v>
      </c>
      <c r="F18" s="334" t="s">
        <v>536</v>
      </c>
      <c r="G18" s="334" t="s">
        <v>537</v>
      </c>
      <c r="H18" s="334" t="s">
        <v>538</v>
      </c>
      <c r="I18" s="334" t="s">
        <v>539</v>
      </c>
      <c r="J18" s="335" t="s">
        <v>540</v>
      </c>
      <c r="K18" s="346"/>
      <c r="Q18" s="352"/>
    </row>
    <row r="19" spans="1:17" s="342" customFormat="1" ht="46.5">
      <c r="A19" s="353"/>
      <c r="B19" s="354" t="s">
        <v>566</v>
      </c>
      <c r="C19" s="354"/>
      <c r="D19" s="354" t="s">
        <v>558</v>
      </c>
      <c r="E19" s="354"/>
      <c r="F19" s="354"/>
      <c r="G19" s="354"/>
      <c r="H19" s="354"/>
      <c r="I19" s="354"/>
      <c r="J19" s="575" t="s">
        <v>567</v>
      </c>
      <c r="K19" s="354"/>
      <c r="Q19" s="355"/>
    </row>
    <row r="20" spans="1:17" s="342" customFormat="1" ht="46.5">
      <c r="A20" s="353"/>
      <c r="B20" s="354" t="s">
        <v>568</v>
      </c>
      <c r="C20" s="354"/>
      <c r="D20" s="354" t="s">
        <v>542</v>
      </c>
      <c r="E20" s="354"/>
      <c r="F20" s="508" t="s">
        <v>543</v>
      </c>
      <c r="G20" s="509"/>
      <c r="H20" s="509"/>
      <c r="I20" s="510"/>
      <c r="J20" s="576"/>
      <c r="K20" s="354"/>
      <c r="Q20" s="355"/>
    </row>
    <row r="21" spans="1:17" ht="46.5">
      <c r="A21" s="564" t="s">
        <v>569</v>
      </c>
      <c r="B21" s="564"/>
      <c r="C21" s="334" t="s">
        <v>535</v>
      </c>
      <c r="D21" s="334" t="s">
        <v>146</v>
      </c>
      <c r="E21" s="334" t="s">
        <v>148</v>
      </c>
      <c r="F21" s="334" t="s">
        <v>536</v>
      </c>
      <c r="G21" s="334" t="s">
        <v>537</v>
      </c>
      <c r="H21" s="334" t="s">
        <v>538</v>
      </c>
      <c r="I21" s="334" t="s">
        <v>539</v>
      </c>
      <c r="J21" s="335" t="s">
        <v>540</v>
      </c>
      <c r="K21" s="356"/>
    </row>
    <row r="22" spans="1:17" s="342" customFormat="1" ht="139.5">
      <c r="A22" s="357"/>
      <c r="B22" s="358" t="s">
        <v>570</v>
      </c>
      <c r="C22" s="339"/>
      <c r="D22" s="339" t="s">
        <v>558</v>
      </c>
      <c r="E22" s="339"/>
      <c r="F22" s="339"/>
      <c r="G22" s="339"/>
      <c r="H22" s="339"/>
      <c r="I22" s="339"/>
      <c r="J22" s="340" t="s">
        <v>571</v>
      </c>
      <c r="K22" s="339"/>
    </row>
    <row r="23" spans="1:17" s="342" customFormat="1" ht="255.75">
      <c r="A23" s="357"/>
      <c r="B23" s="339" t="s">
        <v>572</v>
      </c>
      <c r="C23" s="359"/>
      <c r="D23" s="359" t="s">
        <v>542</v>
      </c>
      <c r="E23" s="359"/>
      <c r="F23" s="359"/>
      <c r="G23" s="359"/>
      <c r="H23" s="359"/>
      <c r="I23" s="359"/>
      <c r="J23" s="360" t="s">
        <v>573</v>
      </c>
      <c r="K23" s="359"/>
    </row>
    <row r="24" spans="1:17" s="342" customFormat="1" ht="139.5">
      <c r="A24" s="357"/>
      <c r="B24" s="339" t="s">
        <v>574</v>
      </c>
      <c r="C24" s="359"/>
      <c r="D24" s="359" t="s">
        <v>542</v>
      </c>
      <c r="E24" s="359"/>
      <c r="F24" s="565" t="s">
        <v>543</v>
      </c>
      <c r="G24" s="566"/>
      <c r="H24" s="566"/>
      <c r="I24" s="567"/>
      <c r="J24" s="360" t="s">
        <v>575</v>
      </c>
      <c r="K24" s="359"/>
    </row>
    <row r="25" spans="1:17" s="342" customFormat="1" ht="255.75">
      <c r="A25" s="357"/>
      <c r="B25" s="339" t="s">
        <v>576</v>
      </c>
      <c r="C25" s="339"/>
      <c r="D25" s="339" t="s">
        <v>542</v>
      </c>
      <c r="E25" s="339"/>
      <c r="F25" s="565" t="s">
        <v>543</v>
      </c>
      <c r="G25" s="566"/>
      <c r="H25" s="566"/>
      <c r="I25" s="567"/>
      <c r="J25" s="340" t="s">
        <v>577</v>
      </c>
      <c r="K25" s="339"/>
    </row>
    <row r="26" spans="1:17" s="342" customFormat="1" ht="209.25">
      <c r="A26" s="357"/>
      <c r="B26" s="359" t="s">
        <v>578</v>
      </c>
      <c r="C26" s="359"/>
      <c r="D26" s="359" t="s">
        <v>542</v>
      </c>
      <c r="E26" s="359"/>
      <c r="F26" s="565" t="s">
        <v>543</v>
      </c>
      <c r="G26" s="566"/>
      <c r="H26" s="566"/>
      <c r="I26" s="567"/>
      <c r="J26" s="360" t="s">
        <v>579</v>
      </c>
      <c r="K26" s="359"/>
    </row>
    <row r="27" spans="1:17" ht="23.25">
      <c r="A27" s="568" t="s">
        <v>580</v>
      </c>
      <c r="B27" s="568"/>
      <c r="C27" s="568"/>
      <c r="D27" s="568"/>
      <c r="E27" s="568"/>
      <c r="F27" s="568"/>
      <c r="G27" s="568"/>
      <c r="H27" s="568"/>
      <c r="I27" s="568"/>
      <c r="J27" s="568"/>
      <c r="K27" s="568"/>
    </row>
    <row r="28" spans="1:17" ht="46.5">
      <c r="A28" s="522" t="s">
        <v>581</v>
      </c>
      <c r="B28" s="569"/>
      <c r="C28" s="361" t="s">
        <v>535</v>
      </c>
      <c r="D28" s="361" t="s">
        <v>146</v>
      </c>
      <c r="E28" s="361" t="s">
        <v>148</v>
      </c>
      <c r="F28" s="361" t="s">
        <v>536</v>
      </c>
      <c r="G28" s="361" t="s">
        <v>537</v>
      </c>
      <c r="H28" s="361" t="s">
        <v>538</v>
      </c>
      <c r="I28" s="361" t="s">
        <v>539</v>
      </c>
      <c r="J28" s="362" t="s">
        <v>540</v>
      </c>
      <c r="K28" s="363"/>
    </row>
    <row r="29" spans="1:17" s="342" customFormat="1" ht="69.75">
      <c r="A29" s="364"/>
      <c r="B29" s="344" t="s">
        <v>582</v>
      </c>
      <c r="C29" s="344"/>
      <c r="D29" s="344" t="s">
        <v>542</v>
      </c>
      <c r="E29" s="365"/>
      <c r="F29" s="339"/>
      <c r="G29" s="339"/>
      <c r="H29" s="339"/>
      <c r="I29" s="339"/>
      <c r="J29" s="366" t="s">
        <v>583</v>
      </c>
      <c r="K29" s="344"/>
    </row>
    <row r="30" spans="1:17" s="342" customFormat="1" ht="136.9" customHeight="1">
      <c r="A30" s="364"/>
      <c r="B30" s="344" t="s">
        <v>584</v>
      </c>
      <c r="C30" s="344"/>
      <c r="D30" s="344" t="s">
        <v>542</v>
      </c>
      <c r="E30" s="344"/>
      <c r="F30" s="344"/>
      <c r="G30" s="344"/>
      <c r="H30" s="344"/>
      <c r="I30" s="344"/>
      <c r="J30" s="558" t="s">
        <v>585</v>
      </c>
      <c r="K30" s="344"/>
    </row>
    <row r="31" spans="1:17" s="342" customFormat="1" ht="46.5">
      <c r="A31" s="357"/>
      <c r="B31" s="339" t="s">
        <v>586</v>
      </c>
      <c r="C31" s="359"/>
      <c r="D31" s="359" t="s">
        <v>542</v>
      </c>
      <c r="E31" s="359"/>
      <c r="F31" s="359"/>
      <c r="G31" s="359"/>
      <c r="H31" s="359"/>
      <c r="I31" s="359"/>
      <c r="J31" s="559"/>
      <c r="K31" s="359"/>
    </row>
    <row r="32" spans="1:17" s="342" customFormat="1" ht="93">
      <c r="A32" s="357"/>
      <c r="B32" s="339" t="s">
        <v>587</v>
      </c>
      <c r="C32" s="339"/>
      <c r="D32" s="339" t="s">
        <v>542</v>
      </c>
      <c r="E32" s="339"/>
      <c r="F32" s="339"/>
      <c r="G32" s="339"/>
      <c r="H32" s="339"/>
      <c r="I32" s="339"/>
      <c r="J32" s="559"/>
      <c r="K32" s="339"/>
    </row>
    <row r="33" spans="1:11" s="342" customFormat="1" ht="69.75">
      <c r="A33" s="357"/>
      <c r="B33" s="359" t="s">
        <v>588</v>
      </c>
      <c r="C33" s="359"/>
      <c r="D33" s="359" t="s">
        <v>542</v>
      </c>
      <c r="E33" s="359"/>
      <c r="F33" s="359"/>
      <c r="G33" s="359"/>
      <c r="H33" s="359"/>
      <c r="I33" s="359"/>
      <c r="J33" s="560"/>
      <c r="K33" s="359"/>
    </row>
    <row r="34" spans="1:11" ht="23.45" customHeight="1">
      <c r="A34" s="520" t="s">
        <v>589</v>
      </c>
      <c r="B34" s="521"/>
      <c r="C34" s="334" t="s">
        <v>535</v>
      </c>
      <c r="D34" s="334" t="s">
        <v>146</v>
      </c>
      <c r="E34" s="334" t="s">
        <v>148</v>
      </c>
      <c r="F34" s="334" t="s">
        <v>536</v>
      </c>
      <c r="G34" s="334" t="s">
        <v>537</v>
      </c>
      <c r="H34" s="334" t="s">
        <v>538</v>
      </c>
      <c r="I34" s="334" t="s">
        <v>539</v>
      </c>
      <c r="J34" s="335" t="s">
        <v>540</v>
      </c>
      <c r="K34" s="346"/>
    </row>
    <row r="35" spans="1:11" s="342" customFormat="1" ht="69.75">
      <c r="A35" s="337"/>
      <c r="B35" s="343" t="s">
        <v>590</v>
      </c>
      <c r="C35" s="343"/>
      <c r="D35" s="343" t="s">
        <v>542</v>
      </c>
      <c r="E35" s="343"/>
      <c r="F35" s="343"/>
      <c r="G35" s="343"/>
      <c r="H35" s="343"/>
      <c r="I35" s="343"/>
      <c r="J35" s="343" t="s">
        <v>591</v>
      </c>
      <c r="K35" s="343"/>
    </row>
    <row r="36" spans="1:11" ht="23.45" customHeight="1">
      <c r="A36" s="561" t="s">
        <v>592</v>
      </c>
      <c r="B36" s="562"/>
      <c r="C36" s="562"/>
      <c r="D36" s="562"/>
      <c r="E36" s="562"/>
      <c r="F36" s="562"/>
      <c r="G36" s="562"/>
      <c r="H36" s="562"/>
      <c r="I36" s="562"/>
      <c r="J36" s="562"/>
      <c r="K36" s="563"/>
    </row>
    <row r="37" spans="1:11" s="342" customFormat="1" ht="116.25">
      <c r="A37" s="351"/>
      <c r="B37" s="339" t="s">
        <v>593</v>
      </c>
      <c r="C37" s="339"/>
      <c r="D37" s="339" t="s">
        <v>542</v>
      </c>
      <c r="E37" s="339"/>
      <c r="F37" s="339"/>
      <c r="G37" s="339"/>
      <c r="H37" s="339"/>
      <c r="I37" s="339"/>
      <c r="J37" s="340" t="s">
        <v>594</v>
      </c>
      <c r="K37" s="339"/>
    </row>
    <row r="38" spans="1:11" s="342" customFormat="1" ht="69.75">
      <c r="A38" s="351"/>
      <c r="B38" s="339" t="s">
        <v>595</v>
      </c>
      <c r="C38" s="339"/>
      <c r="D38" s="339" t="s">
        <v>542</v>
      </c>
      <c r="E38" s="339"/>
      <c r="F38" s="339"/>
      <c r="G38" s="339"/>
      <c r="H38" s="339"/>
      <c r="I38" s="339"/>
      <c r="J38" s="340" t="s">
        <v>596</v>
      </c>
      <c r="K38" s="339"/>
    </row>
    <row r="39" spans="1:11" ht="23.25">
      <c r="A39" s="550" t="s">
        <v>597</v>
      </c>
      <c r="B39" s="551"/>
      <c r="C39" s="551"/>
      <c r="D39" s="551"/>
      <c r="E39" s="551"/>
      <c r="F39" s="551"/>
      <c r="G39" s="551"/>
      <c r="H39" s="551"/>
      <c r="I39" s="551"/>
      <c r="J39" s="551"/>
      <c r="K39" s="552"/>
    </row>
    <row r="40" spans="1:11" ht="46.5">
      <c r="A40" s="520" t="s">
        <v>598</v>
      </c>
      <c r="B40" s="521"/>
      <c r="C40" s="334" t="s">
        <v>535</v>
      </c>
      <c r="D40" s="334" t="s">
        <v>146</v>
      </c>
      <c r="E40" s="334" t="s">
        <v>148</v>
      </c>
      <c r="F40" s="334" t="s">
        <v>536</v>
      </c>
      <c r="G40" s="334" t="s">
        <v>537</v>
      </c>
      <c r="H40" s="334" t="s">
        <v>538</v>
      </c>
      <c r="I40" s="334" t="s">
        <v>539</v>
      </c>
      <c r="J40" s="335" t="s">
        <v>540</v>
      </c>
      <c r="K40" s="346"/>
    </row>
    <row r="41" spans="1:11" s="342" customFormat="1" ht="93">
      <c r="A41" s="337"/>
      <c r="B41" s="343" t="s">
        <v>599</v>
      </c>
      <c r="C41" s="343"/>
      <c r="D41" s="343" t="s">
        <v>542</v>
      </c>
      <c r="E41" s="343"/>
      <c r="F41" s="343"/>
      <c r="G41" s="343"/>
      <c r="H41" s="343"/>
      <c r="I41" s="343"/>
      <c r="J41" s="347" t="s">
        <v>600</v>
      </c>
      <c r="K41" s="343"/>
    </row>
    <row r="42" spans="1:11" ht="46.5">
      <c r="A42" s="520" t="s">
        <v>601</v>
      </c>
      <c r="B42" s="521"/>
      <c r="C42" s="334" t="s">
        <v>535</v>
      </c>
      <c r="D42" s="334" t="s">
        <v>146</v>
      </c>
      <c r="E42" s="334" t="s">
        <v>148</v>
      </c>
      <c r="F42" s="334" t="s">
        <v>536</v>
      </c>
      <c r="G42" s="334" t="s">
        <v>537</v>
      </c>
      <c r="H42" s="334" t="s">
        <v>538</v>
      </c>
      <c r="I42" s="334" t="s">
        <v>539</v>
      </c>
      <c r="J42" s="335" t="s">
        <v>540</v>
      </c>
      <c r="K42" s="346"/>
    </row>
    <row r="43" spans="1:11" s="369" customFormat="1" ht="46.5">
      <c r="A43" s="367"/>
      <c r="B43" s="368" t="s">
        <v>602</v>
      </c>
      <c r="C43" s="530" t="s">
        <v>603</v>
      </c>
      <c r="D43" s="368"/>
      <c r="E43" s="368" t="s">
        <v>542</v>
      </c>
      <c r="F43" s="368"/>
      <c r="G43" s="368"/>
      <c r="H43" s="368"/>
      <c r="I43" s="368"/>
      <c r="J43" s="539" t="s">
        <v>604</v>
      </c>
      <c r="K43" s="368"/>
    </row>
    <row r="44" spans="1:11" s="369" customFormat="1" ht="111.6" customHeight="1">
      <c r="A44" s="367"/>
      <c r="B44" s="368" t="s">
        <v>605</v>
      </c>
      <c r="C44" s="531"/>
      <c r="D44" s="368"/>
      <c r="E44" s="368" t="s">
        <v>542</v>
      </c>
      <c r="F44" s="368"/>
      <c r="G44" s="368"/>
      <c r="H44" s="368"/>
      <c r="I44" s="368"/>
      <c r="J44" s="540"/>
      <c r="K44" s="368"/>
    </row>
    <row r="45" spans="1:11" ht="46.5">
      <c r="A45" s="520" t="s">
        <v>606</v>
      </c>
      <c r="B45" s="549"/>
      <c r="C45" s="334" t="s">
        <v>535</v>
      </c>
      <c r="D45" s="334" t="s">
        <v>146</v>
      </c>
      <c r="E45" s="334" t="s">
        <v>148</v>
      </c>
      <c r="F45" s="334" t="s">
        <v>536</v>
      </c>
      <c r="G45" s="334" t="s">
        <v>537</v>
      </c>
      <c r="H45" s="334" t="s">
        <v>538</v>
      </c>
      <c r="I45" s="334" t="s">
        <v>539</v>
      </c>
      <c r="J45" s="335" t="s">
        <v>540</v>
      </c>
      <c r="K45" s="356"/>
    </row>
    <row r="46" spans="1:11" s="369" customFormat="1" ht="46.5">
      <c r="A46" s="370"/>
      <c r="B46" s="371" t="s">
        <v>607</v>
      </c>
      <c r="C46" s="554" t="s">
        <v>603</v>
      </c>
      <c r="D46" s="371"/>
      <c r="E46" s="371" t="s">
        <v>542</v>
      </c>
      <c r="F46" s="371"/>
      <c r="G46" s="371"/>
      <c r="H46" s="371"/>
      <c r="I46" s="371"/>
      <c r="J46" s="372" t="s">
        <v>608</v>
      </c>
      <c r="K46" s="371"/>
    </row>
    <row r="47" spans="1:11" s="369" customFormat="1" ht="162.75">
      <c r="A47" s="370"/>
      <c r="B47" s="371" t="s">
        <v>609</v>
      </c>
      <c r="C47" s="555"/>
      <c r="D47" s="371"/>
      <c r="E47" s="371" t="s">
        <v>542</v>
      </c>
      <c r="F47" s="371" t="s">
        <v>543</v>
      </c>
      <c r="G47" s="371" t="s">
        <v>543</v>
      </c>
      <c r="H47" s="371" t="s">
        <v>543</v>
      </c>
      <c r="I47" s="371"/>
      <c r="J47" s="372" t="s">
        <v>610</v>
      </c>
      <c r="K47" s="371"/>
    </row>
    <row r="48" spans="1:11" s="369" customFormat="1" ht="93">
      <c r="A48" s="370"/>
      <c r="B48" s="371" t="s">
        <v>611</v>
      </c>
      <c r="C48" s="556"/>
      <c r="D48" s="371"/>
      <c r="E48" s="371" t="s">
        <v>542</v>
      </c>
      <c r="F48" s="371"/>
      <c r="G48" s="371"/>
      <c r="H48" s="371" t="s">
        <v>543</v>
      </c>
      <c r="I48" s="371"/>
      <c r="J48" s="372" t="s">
        <v>612</v>
      </c>
      <c r="K48" s="371"/>
    </row>
    <row r="49" spans="1:11" ht="26.25">
      <c r="A49" s="511" t="s">
        <v>151</v>
      </c>
      <c r="B49" s="512"/>
      <c r="C49" s="512"/>
      <c r="D49" s="512"/>
      <c r="E49" s="512"/>
      <c r="F49" s="512"/>
      <c r="G49" s="512"/>
      <c r="H49" s="512"/>
      <c r="I49" s="512"/>
      <c r="J49" s="512"/>
      <c r="K49" s="513"/>
    </row>
    <row r="50" spans="1:11" ht="46.5">
      <c r="A50" s="550" t="s">
        <v>613</v>
      </c>
      <c r="B50" s="557"/>
      <c r="C50" s="373" t="s">
        <v>535</v>
      </c>
      <c r="D50" s="373" t="s">
        <v>146</v>
      </c>
      <c r="E50" s="373" t="s">
        <v>148</v>
      </c>
      <c r="F50" s="373" t="s">
        <v>536</v>
      </c>
      <c r="G50" s="373" t="s">
        <v>537</v>
      </c>
      <c r="H50" s="373" t="s">
        <v>538</v>
      </c>
      <c r="I50" s="373" t="s">
        <v>539</v>
      </c>
      <c r="J50" s="374" t="s">
        <v>540</v>
      </c>
      <c r="K50" s="375"/>
    </row>
    <row r="51" spans="1:11" s="369" customFormat="1" ht="162.75">
      <c r="A51" s="370"/>
      <c r="B51" s="371" t="s">
        <v>614</v>
      </c>
      <c r="C51" s="554" t="s">
        <v>615</v>
      </c>
      <c r="D51" s="371"/>
      <c r="E51" s="371" t="s">
        <v>542</v>
      </c>
      <c r="F51" s="546" t="s">
        <v>543</v>
      </c>
      <c r="G51" s="547"/>
      <c r="H51" s="547"/>
      <c r="I51" s="548"/>
      <c r="J51" s="372" t="s">
        <v>616</v>
      </c>
      <c r="K51" s="371"/>
    </row>
    <row r="52" spans="1:11" s="369" customFormat="1" ht="186">
      <c r="A52" s="370"/>
      <c r="B52" s="371" t="s">
        <v>617</v>
      </c>
      <c r="C52" s="555"/>
      <c r="D52" s="371"/>
      <c r="E52" s="371" t="s">
        <v>542</v>
      </c>
      <c r="F52" s="371"/>
      <c r="G52" s="371" t="s">
        <v>543</v>
      </c>
      <c r="H52" s="371" t="s">
        <v>543</v>
      </c>
      <c r="I52" s="371" t="s">
        <v>543</v>
      </c>
      <c r="J52" s="372" t="s">
        <v>618</v>
      </c>
      <c r="K52" s="371"/>
    </row>
    <row r="53" spans="1:11" s="369" customFormat="1" ht="162.75">
      <c r="A53" s="370"/>
      <c r="B53" s="371" t="s">
        <v>619</v>
      </c>
      <c r="C53" s="556"/>
      <c r="D53" s="371"/>
      <c r="E53" s="371" t="s">
        <v>542</v>
      </c>
      <c r="F53" s="371" t="s">
        <v>543</v>
      </c>
      <c r="G53" s="371"/>
      <c r="H53" s="371" t="s">
        <v>543</v>
      </c>
      <c r="I53" s="371"/>
      <c r="J53" s="372" t="s">
        <v>620</v>
      </c>
      <c r="K53" s="371"/>
    </row>
    <row r="54" spans="1:11" ht="23.25">
      <c r="A54" s="550" t="s">
        <v>621</v>
      </c>
      <c r="B54" s="551"/>
      <c r="C54" s="551"/>
      <c r="D54" s="551"/>
      <c r="E54" s="551"/>
      <c r="F54" s="551"/>
      <c r="G54" s="551"/>
      <c r="H54" s="551"/>
      <c r="I54" s="551"/>
      <c r="J54" s="551"/>
      <c r="K54" s="552"/>
    </row>
    <row r="55" spans="1:11" ht="46.5">
      <c r="A55" s="520" t="s">
        <v>622</v>
      </c>
      <c r="B55" s="521"/>
      <c r="C55" s="334" t="s">
        <v>535</v>
      </c>
      <c r="D55" s="334" t="s">
        <v>146</v>
      </c>
      <c r="E55" s="334" t="s">
        <v>148</v>
      </c>
      <c r="F55" s="334" t="s">
        <v>536</v>
      </c>
      <c r="G55" s="334" t="s">
        <v>537</v>
      </c>
      <c r="H55" s="334" t="s">
        <v>538</v>
      </c>
      <c r="I55" s="334" t="s">
        <v>539</v>
      </c>
      <c r="J55" s="335" t="s">
        <v>540</v>
      </c>
      <c r="K55" s="346"/>
    </row>
    <row r="56" spans="1:11" s="369" customFormat="1" ht="162.75">
      <c r="A56" s="367"/>
      <c r="B56" s="368" t="s">
        <v>623</v>
      </c>
      <c r="C56" s="368" t="s">
        <v>624</v>
      </c>
      <c r="D56" s="368"/>
      <c r="E56" s="368" t="s">
        <v>542</v>
      </c>
      <c r="F56" s="368" t="s">
        <v>543</v>
      </c>
      <c r="G56" s="368" t="s">
        <v>543</v>
      </c>
      <c r="H56" s="368"/>
      <c r="I56" s="368"/>
      <c r="J56" s="368" t="s">
        <v>625</v>
      </c>
      <c r="K56" s="368"/>
    </row>
    <row r="57" spans="1:11" ht="46.5">
      <c r="A57" s="520" t="s">
        <v>626</v>
      </c>
      <c r="B57" s="521"/>
      <c r="C57" s="334" t="s">
        <v>535</v>
      </c>
      <c r="D57" s="334" t="s">
        <v>146</v>
      </c>
      <c r="E57" s="334" t="s">
        <v>148</v>
      </c>
      <c r="F57" s="334" t="s">
        <v>536</v>
      </c>
      <c r="G57" s="334" t="s">
        <v>537</v>
      </c>
      <c r="H57" s="334" t="s">
        <v>538</v>
      </c>
      <c r="I57" s="334" t="s">
        <v>539</v>
      </c>
      <c r="J57" s="335" t="s">
        <v>540</v>
      </c>
      <c r="K57" s="346"/>
    </row>
    <row r="58" spans="1:11" s="369" customFormat="1" ht="302.25">
      <c r="A58" s="367"/>
      <c r="B58" s="368" t="s">
        <v>627</v>
      </c>
      <c r="C58" s="368"/>
      <c r="D58" s="368"/>
      <c r="E58" s="368" t="s">
        <v>542</v>
      </c>
      <c r="F58" s="368" t="s">
        <v>543</v>
      </c>
      <c r="G58" s="368"/>
      <c r="H58" s="368"/>
      <c r="I58" s="368"/>
      <c r="J58" s="376" t="s">
        <v>628</v>
      </c>
      <c r="K58" s="368"/>
    </row>
    <row r="59" spans="1:11" ht="46.5">
      <c r="A59" s="520" t="s">
        <v>629</v>
      </c>
      <c r="B59" s="549"/>
      <c r="C59" s="334" t="s">
        <v>535</v>
      </c>
      <c r="D59" s="334" t="s">
        <v>146</v>
      </c>
      <c r="E59" s="334" t="s">
        <v>148</v>
      </c>
      <c r="F59" s="334" t="s">
        <v>536</v>
      </c>
      <c r="G59" s="334" t="s">
        <v>537</v>
      </c>
      <c r="H59" s="334" t="s">
        <v>538</v>
      </c>
      <c r="I59" s="334" t="s">
        <v>539</v>
      </c>
      <c r="J59" s="335" t="s">
        <v>540</v>
      </c>
      <c r="K59" s="356"/>
    </row>
    <row r="60" spans="1:11" ht="69.75">
      <c r="A60" s="377"/>
      <c r="B60" s="378" t="s">
        <v>630</v>
      </c>
      <c r="C60" s="378"/>
      <c r="D60" s="378"/>
      <c r="E60" s="378"/>
      <c r="F60" s="378" t="s">
        <v>543</v>
      </c>
      <c r="G60" s="378" t="s">
        <v>543</v>
      </c>
      <c r="H60" s="378"/>
      <c r="I60" s="378"/>
      <c r="J60" s="379" t="s">
        <v>631</v>
      </c>
      <c r="K60" s="378"/>
    </row>
    <row r="61" spans="1:11" ht="23.25">
      <c r="A61" s="550" t="s">
        <v>632</v>
      </c>
      <c r="B61" s="551"/>
      <c r="C61" s="551"/>
      <c r="D61" s="551"/>
      <c r="E61" s="551"/>
      <c r="F61" s="551"/>
      <c r="G61" s="551"/>
      <c r="H61" s="551"/>
      <c r="I61" s="551"/>
      <c r="J61" s="551"/>
      <c r="K61" s="552"/>
    </row>
    <row r="62" spans="1:11" ht="46.5">
      <c r="A62" s="553" t="s">
        <v>633</v>
      </c>
      <c r="B62" s="549"/>
      <c r="C62" s="334" t="s">
        <v>535</v>
      </c>
      <c r="D62" s="334" t="s">
        <v>146</v>
      </c>
      <c r="E62" s="334" t="s">
        <v>148</v>
      </c>
      <c r="F62" s="334" t="s">
        <v>536</v>
      </c>
      <c r="G62" s="334" t="s">
        <v>537</v>
      </c>
      <c r="H62" s="334" t="s">
        <v>538</v>
      </c>
      <c r="I62" s="334" t="s">
        <v>539</v>
      </c>
      <c r="J62" s="335" t="s">
        <v>540</v>
      </c>
      <c r="K62" s="356"/>
    </row>
    <row r="63" spans="1:11" s="369" customFormat="1" ht="279">
      <c r="A63" s="380"/>
      <c r="B63" s="371" t="s">
        <v>634</v>
      </c>
      <c r="C63" s="371" t="s">
        <v>635</v>
      </c>
      <c r="D63" s="371"/>
      <c r="E63" s="371" t="s">
        <v>542</v>
      </c>
      <c r="F63" s="371"/>
      <c r="G63" s="371" t="s">
        <v>543</v>
      </c>
      <c r="H63" s="371" t="s">
        <v>543</v>
      </c>
      <c r="I63" s="371"/>
      <c r="J63" s="372" t="s">
        <v>636</v>
      </c>
      <c r="K63" s="371"/>
    </row>
    <row r="64" spans="1:11" ht="46.5">
      <c r="A64" s="522" t="s">
        <v>637</v>
      </c>
      <c r="B64" s="523"/>
      <c r="C64" s="334" t="s">
        <v>535</v>
      </c>
      <c r="D64" s="334" t="s">
        <v>146</v>
      </c>
      <c r="E64" s="334" t="s">
        <v>148</v>
      </c>
      <c r="F64" s="334" t="s">
        <v>536</v>
      </c>
      <c r="G64" s="334" t="s">
        <v>537</v>
      </c>
      <c r="H64" s="334" t="s">
        <v>538</v>
      </c>
      <c r="I64" s="334" t="s">
        <v>539</v>
      </c>
      <c r="J64" s="335" t="s">
        <v>540</v>
      </c>
      <c r="K64" s="381"/>
    </row>
    <row r="65" spans="1:11" s="369" customFormat="1" ht="69.75">
      <c r="A65" s="382"/>
      <c r="B65" s="383" t="s">
        <v>638</v>
      </c>
      <c r="C65" s="383" t="s">
        <v>639</v>
      </c>
      <c r="D65" s="383"/>
      <c r="E65" s="383" t="s">
        <v>542</v>
      </c>
      <c r="F65" s="383"/>
      <c r="G65" s="383"/>
      <c r="H65" s="383"/>
      <c r="I65" s="383"/>
      <c r="J65" s="384" t="s">
        <v>640</v>
      </c>
      <c r="K65" s="383"/>
    </row>
    <row r="66" spans="1:11" ht="46.5">
      <c r="A66" s="520" t="s">
        <v>641</v>
      </c>
      <c r="B66" s="521"/>
      <c r="C66" s="334" t="s">
        <v>535</v>
      </c>
      <c r="D66" s="334" t="s">
        <v>146</v>
      </c>
      <c r="E66" s="334" t="s">
        <v>148</v>
      </c>
      <c r="F66" s="334" t="s">
        <v>536</v>
      </c>
      <c r="G66" s="334" t="s">
        <v>537</v>
      </c>
      <c r="H66" s="334" t="s">
        <v>538</v>
      </c>
      <c r="I66" s="334" t="s">
        <v>539</v>
      </c>
      <c r="J66" s="335" t="s">
        <v>540</v>
      </c>
      <c r="K66" s="346"/>
    </row>
    <row r="67" spans="1:11" s="369" customFormat="1" ht="116.25">
      <c r="A67" s="367"/>
      <c r="B67" s="368" t="s">
        <v>642</v>
      </c>
      <c r="C67" s="368" t="s">
        <v>639</v>
      </c>
      <c r="D67" s="368"/>
      <c r="E67" s="368" t="s">
        <v>542</v>
      </c>
      <c r="F67" s="368"/>
      <c r="G67" s="368"/>
      <c r="H67" s="368"/>
      <c r="I67" s="368"/>
      <c r="J67" s="376" t="s">
        <v>643</v>
      </c>
      <c r="K67" s="368"/>
    </row>
    <row r="68" spans="1:11" ht="46.5">
      <c r="A68" s="520" t="s">
        <v>644</v>
      </c>
      <c r="B68" s="521"/>
      <c r="C68" s="334" t="s">
        <v>535</v>
      </c>
      <c r="D68" s="334" t="s">
        <v>146</v>
      </c>
      <c r="E68" s="334" t="s">
        <v>148</v>
      </c>
      <c r="F68" s="334" t="s">
        <v>536</v>
      </c>
      <c r="G68" s="334" t="s">
        <v>537</v>
      </c>
      <c r="H68" s="334" t="s">
        <v>538</v>
      </c>
      <c r="I68" s="334" t="s">
        <v>539</v>
      </c>
      <c r="J68" s="335" t="s">
        <v>540</v>
      </c>
      <c r="K68" s="346"/>
    </row>
    <row r="69" spans="1:11" s="369" customFormat="1" ht="93">
      <c r="A69" s="367"/>
      <c r="B69" s="368" t="s">
        <v>645</v>
      </c>
      <c r="C69" s="368" t="s">
        <v>646</v>
      </c>
      <c r="D69" s="368"/>
      <c r="E69" s="368" t="s">
        <v>542</v>
      </c>
      <c r="F69" s="368"/>
      <c r="G69" s="368"/>
      <c r="H69" s="368" t="s">
        <v>543</v>
      </c>
      <c r="I69" s="368"/>
      <c r="J69" s="376" t="s">
        <v>647</v>
      </c>
      <c r="K69" s="368"/>
    </row>
    <row r="70" spans="1:11" ht="46.5">
      <c r="A70" s="520" t="s">
        <v>648</v>
      </c>
      <c r="B70" s="521"/>
      <c r="C70" s="334" t="s">
        <v>535</v>
      </c>
      <c r="D70" s="334" t="s">
        <v>146</v>
      </c>
      <c r="E70" s="334" t="s">
        <v>148</v>
      </c>
      <c r="F70" s="334" t="s">
        <v>536</v>
      </c>
      <c r="G70" s="334" t="s">
        <v>537</v>
      </c>
      <c r="H70" s="334" t="s">
        <v>538</v>
      </c>
      <c r="I70" s="334" t="s">
        <v>539</v>
      </c>
      <c r="J70" s="335" t="s">
        <v>540</v>
      </c>
      <c r="K70" s="346"/>
    </row>
    <row r="71" spans="1:11" s="369" customFormat="1" ht="162.75">
      <c r="A71" s="367"/>
      <c r="B71" s="368" t="s">
        <v>649</v>
      </c>
      <c r="C71" s="368" t="s">
        <v>646</v>
      </c>
      <c r="D71" s="368"/>
      <c r="E71" s="368" t="s">
        <v>542</v>
      </c>
      <c r="F71" s="368"/>
      <c r="G71" s="368"/>
      <c r="H71" s="368" t="s">
        <v>543</v>
      </c>
      <c r="I71" s="368"/>
      <c r="J71" s="368" t="s">
        <v>650</v>
      </c>
      <c r="K71" s="368"/>
    </row>
    <row r="72" spans="1:11" ht="46.5">
      <c r="A72" s="520" t="s">
        <v>651</v>
      </c>
      <c r="B72" s="549"/>
      <c r="C72" s="334" t="s">
        <v>535</v>
      </c>
      <c r="D72" s="334" t="s">
        <v>146</v>
      </c>
      <c r="E72" s="334" t="s">
        <v>148</v>
      </c>
      <c r="F72" s="334" t="s">
        <v>536</v>
      </c>
      <c r="G72" s="334" t="s">
        <v>537</v>
      </c>
      <c r="H72" s="334" t="s">
        <v>538</v>
      </c>
      <c r="I72" s="334" t="s">
        <v>539</v>
      </c>
      <c r="J72" s="335" t="s">
        <v>540</v>
      </c>
      <c r="K72" s="356"/>
    </row>
    <row r="73" spans="1:11" s="369" customFormat="1" ht="186">
      <c r="A73" s="370"/>
      <c r="B73" s="371" t="s">
        <v>652</v>
      </c>
      <c r="C73" s="371" t="s">
        <v>653</v>
      </c>
      <c r="D73" s="371"/>
      <c r="E73" s="371" t="s">
        <v>542</v>
      </c>
      <c r="F73" s="371" t="s">
        <v>543</v>
      </c>
      <c r="G73" s="371" t="s">
        <v>543</v>
      </c>
      <c r="H73" s="371"/>
      <c r="I73" s="371"/>
      <c r="J73" s="371" t="s">
        <v>654</v>
      </c>
      <c r="K73" s="371"/>
    </row>
    <row r="74" spans="1:11" ht="23.25">
      <c r="A74" s="550" t="s">
        <v>655</v>
      </c>
      <c r="B74" s="551"/>
      <c r="C74" s="551"/>
      <c r="D74" s="551"/>
      <c r="E74" s="551"/>
      <c r="F74" s="551"/>
      <c r="G74" s="551"/>
      <c r="H74" s="551"/>
      <c r="I74" s="551"/>
      <c r="J74" s="551"/>
      <c r="K74" s="552"/>
    </row>
    <row r="75" spans="1:11" ht="46.5">
      <c r="A75" s="520" t="s">
        <v>656</v>
      </c>
      <c r="B75" s="521"/>
      <c r="C75" s="334" t="s">
        <v>535</v>
      </c>
      <c r="D75" s="334" t="s">
        <v>146</v>
      </c>
      <c r="E75" s="334" t="s">
        <v>148</v>
      </c>
      <c r="F75" s="334" t="s">
        <v>536</v>
      </c>
      <c r="G75" s="334" t="s">
        <v>537</v>
      </c>
      <c r="H75" s="334" t="s">
        <v>538</v>
      </c>
      <c r="I75" s="334" t="s">
        <v>539</v>
      </c>
      <c r="J75" s="335" t="s">
        <v>540</v>
      </c>
      <c r="K75" s="346"/>
    </row>
    <row r="76" spans="1:11" s="369" customFormat="1" ht="209.25">
      <c r="A76" s="367"/>
      <c r="B76" s="368" t="s">
        <v>657</v>
      </c>
      <c r="C76" s="368" t="s">
        <v>658</v>
      </c>
      <c r="D76" s="368"/>
      <c r="E76" s="368" t="s">
        <v>542</v>
      </c>
      <c r="F76" s="368"/>
      <c r="G76" s="368"/>
      <c r="H76" s="368" t="s">
        <v>543</v>
      </c>
      <c r="I76" s="368" t="s">
        <v>543</v>
      </c>
      <c r="J76" s="376" t="s">
        <v>659</v>
      </c>
      <c r="K76" s="368"/>
    </row>
    <row r="77" spans="1:11" ht="46.5">
      <c r="A77" s="520" t="s">
        <v>660</v>
      </c>
      <c r="B77" s="521"/>
      <c r="C77" s="334" t="s">
        <v>535</v>
      </c>
      <c r="D77" s="334" t="s">
        <v>146</v>
      </c>
      <c r="E77" s="334" t="s">
        <v>148</v>
      </c>
      <c r="F77" s="334" t="s">
        <v>536</v>
      </c>
      <c r="G77" s="334" t="s">
        <v>537</v>
      </c>
      <c r="H77" s="334" t="s">
        <v>538</v>
      </c>
      <c r="I77" s="334" t="s">
        <v>539</v>
      </c>
      <c r="J77" s="335" t="s">
        <v>540</v>
      </c>
      <c r="K77" s="346"/>
    </row>
    <row r="78" spans="1:11" s="369" customFormat="1" ht="255.75">
      <c r="A78" s="367"/>
      <c r="B78" s="368" t="s">
        <v>661</v>
      </c>
      <c r="C78" s="368" t="s">
        <v>662</v>
      </c>
      <c r="D78" s="368"/>
      <c r="E78" s="368" t="s">
        <v>542</v>
      </c>
      <c r="F78" s="368"/>
      <c r="G78" s="368"/>
      <c r="H78" s="368"/>
      <c r="I78" s="368" t="s">
        <v>543</v>
      </c>
      <c r="J78" s="376" t="s">
        <v>663</v>
      </c>
      <c r="K78" s="368"/>
    </row>
    <row r="79" spans="1:11" s="369" customFormat="1" ht="139.5">
      <c r="A79" s="367"/>
      <c r="B79" s="368" t="s">
        <v>664</v>
      </c>
      <c r="C79" s="368"/>
      <c r="D79" s="368"/>
      <c r="E79" s="368" t="s">
        <v>542</v>
      </c>
      <c r="F79" s="368"/>
      <c r="G79" s="368"/>
      <c r="H79" s="368"/>
      <c r="I79" s="368" t="s">
        <v>543</v>
      </c>
      <c r="J79" s="376" t="s">
        <v>665</v>
      </c>
      <c r="K79" s="368"/>
    </row>
    <row r="80" spans="1:11" s="369" customFormat="1" ht="93">
      <c r="A80" s="367"/>
      <c r="B80" s="368" t="s">
        <v>666</v>
      </c>
      <c r="C80" s="368"/>
      <c r="D80" s="368"/>
      <c r="E80" s="368" t="s">
        <v>542</v>
      </c>
      <c r="F80" s="368"/>
      <c r="G80" s="368"/>
      <c r="H80" s="368"/>
      <c r="I80" s="368" t="s">
        <v>543</v>
      </c>
      <c r="J80" s="376" t="s">
        <v>667</v>
      </c>
      <c r="K80" s="368"/>
    </row>
    <row r="81" spans="1:11" ht="46.5">
      <c r="A81" s="520" t="s">
        <v>668</v>
      </c>
      <c r="B81" s="521"/>
      <c r="C81" s="334" t="s">
        <v>535</v>
      </c>
      <c r="D81" s="334" t="s">
        <v>146</v>
      </c>
      <c r="E81" s="334" t="s">
        <v>148</v>
      </c>
      <c r="F81" s="334" t="s">
        <v>536</v>
      </c>
      <c r="G81" s="334" t="s">
        <v>537</v>
      </c>
      <c r="H81" s="334" t="s">
        <v>538</v>
      </c>
      <c r="I81" s="334" t="s">
        <v>539</v>
      </c>
      <c r="J81" s="335" t="s">
        <v>669</v>
      </c>
      <c r="K81" s="346"/>
    </row>
    <row r="82" spans="1:11" s="369" customFormat="1" ht="93">
      <c r="A82" s="367"/>
      <c r="B82" s="368" t="s">
        <v>670</v>
      </c>
      <c r="C82" s="368"/>
      <c r="D82" s="368"/>
      <c r="E82" s="368" t="s">
        <v>542</v>
      </c>
      <c r="F82" s="368"/>
      <c r="G82" s="368"/>
      <c r="H82" s="368"/>
      <c r="I82" s="368" t="s">
        <v>543</v>
      </c>
      <c r="J82" s="376" t="s">
        <v>671</v>
      </c>
      <c r="K82" s="368"/>
    </row>
    <row r="83" spans="1:11" s="369" customFormat="1" ht="69.75">
      <c r="A83" s="367"/>
      <c r="B83" s="368" t="s">
        <v>672</v>
      </c>
      <c r="C83" s="368" t="s">
        <v>673</v>
      </c>
      <c r="D83" s="368"/>
      <c r="E83" s="368" t="s">
        <v>542</v>
      </c>
      <c r="F83" s="368"/>
      <c r="G83" s="368"/>
      <c r="H83" s="368" t="s">
        <v>543</v>
      </c>
      <c r="I83" s="368" t="s">
        <v>543</v>
      </c>
      <c r="J83" s="376" t="s">
        <v>674</v>
      </c>
      <c r="K83" s="368"/>
    </row>
    <row r="84" spans="1:11" s="369" customFormat="1" ht="93">
      <c r="A84" s="367"/>
      <c r="B84" s="368" t="s">
        <v>675</v>
      </c>
      <c r="C84" s="368"/>
      <c r="D84" s="368"/>
      <c r="E84" s="368" t="s">
        <v>542</v>
      </c>
      <c r="F84" s="368"/>
      <c r="G84" s="368"/>
      <c r="H84" s="368"/>
      <c r="I84" s="368" t="s">
        <v>543</v>
      </c>
      <c r="J84" s="376" t="s">
        <v>676</v>
      </c>
      <c r="K84" s="368"/>
    </row>
    <row r="85" spans="1:11" s="369" customFormat="1" ht="46.5">
      <c r="A85" s="367"/>
      <c r="B85" s="368" t="s">
        <v>677</v>
      </c>
      <c r="C85" s="368"/>
      <c r="D85" s="368"/>
      <c r="E85" s="368"/>
      <c r="F85" s="368"/>
      <c r="G85" s="368"/>
      <c r="H85" s="368"/>
      <c r="I85" s="368" t="s">
        <v>542</v>
      </c>
      <c r="J85" s="376" t="s">
        <v>678</v>
      </c>
      <c r="K85" s="368"/>
    </row>
    <row r="86" spans="1:11" ht="46.5">
      <c r="A86" s="520" t="s">
        <v>679</v>
      </c>
      <c r="B86" s="521"/>
      <c r="C86" s="334" t="s">
        <v>535</v>
      </c>
      <c r="D86" s="334" t="s">
        <v>146</v>
      </c>
      <c r="E86" s="334" t="s">
        <v>148</v>
      </c>
      <c r="F86" s="334" t="s">
        <v>536</v>
      </c>
      <c r="G86" s="334" t="s">
        <v>537</v>
      </c>
      <c r="H86" s="334" t="s">
        <v>538</v>
      </c>
      <c r="I86" s="334" t="s">
        <v>539</v>
      </c>
      <c r="J86" s="335" t="s">
        <v>540</v>
      </c>
      <c r="K86" s="346"/>
    </row>
    <row r="87" spans="1:11" s="369" customFormat="1" ht="69.75">
      <c r="A87" s="367"/>
      <c r="B87" s="368" t="s">
        <v>680</v>
      </c>
      <c r="C87" s="368" t="s">
        <v>681</v>
      </c>
      <c r="D87" s="368"/>
      <c r="E87" s="368" t="s">
        <v>542</v>
      </c>
      <c r="F87" s="368"/>
      <c r="G87" s="368"/>
      <c r="H87" s="368"/>
      <c r="I87" s="368" t="s">
        <v>543</v>
      </c>
      <c r="J87" s="376" t="s">
        <v>682</v>
      </c>
      <c r="K87" s="368"/>
    </row>
    <row r="88" spans="1:11" s="369" customFormat="1" ht="116.25">
      <c r="A88" s="367"/>
      <c r="B88" s="368" t="s">
        <v>683</v>
      </c>
      <c r="C88" s="368"/>
      <c r="D88" s="368"/>
      <c r="E88" s="368" t="s">
        <v>542</v>
      </c>
      <c r="F88" s="368"/>
      <c r="G88" s="368"/>
      <c r="H88" s="368"/>
      <c r="I88" s="368" t="s">
        <v>543</v>
      </c>
      <c r="J88" s="376" t="s">
        <v>684</v>
      </c>
      <c r="K88" s="368"/>
    </row>
    <row r="89" spans="1:11" s="369" customFormat="1" ht="93">
      <c r="A89" s="367"/>
      <c r="B89" s="368" t="s">
        <v>685</v>
      </c>
      <c r="C89" s="368"/>
      <c r="D89" s="368"/>
      <c r="E89" s="368" t="s">
        <v>558</v>
      </c>
      <c r="F89" s="368"/>
      <c r="G89" s="368"/>
      <c r="H89" s="368"/>
      <c r="I89" s="368" t="s">
        <v>542</v>
      </c>
      <c r="J89" s="376" t="s">
        <v>686</v>
      </c>
      <c r="K89" s="368"/>
    </row>
    <row r="90" spans="1:11" ht="46.5">
      <c r="A90" s="520" t="s">
        <v>687</v>
      </c>
      <c r="B90" s="549"/>
      <c r="C90" s="334" t="s">
        <v>535</v>
      </c>
      <c r="D90" s="334" t="s">
        <v>146</v>
      </c>
      <c r="E90" s="334" t="s">
        <v>148</v>
      </c>
      <c r="F90" s="334" t="s">
        <v>536</v>
      </c>
      <c r="G90" s="334" t="s">
        <v>537</v>
      </c>
      <c r="H90" s="334" t="s">
        <v>538</v>
      </c>
      <c r="I90" s="334" t="s">
        <v>539</v>
      </c>
      <c r="J90" s="335"/>
      <c r="K90" s="356"/>
    </row>
    <row r="91" spans="1:11" s="369" customFormat="1" ht="139.5">
      <c r="A91" s="370"/>
      <c r="B91" s="371" t="s">
        <v>688</v>
      </c>
      <c r="C91" s="371" t="s">
        <v>673</v>
      </c>
      <c r="D91" s="371"/>
      <c r="E91" s="368" t="s">
        <v>542</v>
      </c>
      <c r="F91" s="368"/>
      <c r="G91" s="368"/>
      <c r="H91" s="368" t="s">
        <v>543</v>
      </c>
      <c r="I91" s="368" t="s">
        <v>543</v>
      </c>
      <c r="J91" s="372" t="s">
        <v>689</v>
      </c>
      <c r="K91" s="371"/>
    </row>
    <row r="92" spans="1:11" ht="26.25">
      <c r="A92" s="511" t="s">
        <v>152</v>
      </c>
      <c r="B92" s="512"/>
      <c r="C92" s="512"/>
      <c r="D92" s="512"/>
      <c r="E92" s="512"/>
      <c r="F92" s="512"/>
      <c r="G92" s="512"/>
      <c r="H92" s="512"/>
      <c r="I92" s="512"/>
      <c r="J92" s="512"/>
      <c r="K92" s="513"/>
    </row>
    <row r="93" spans="1:11" ht="25.9" customHeight="1">
      <c r="A93" s="541" t="s">
        <v>690</v>
      </c>
      <c r="B93" s="542"/>
      <c r="C93" s="542"/>
      <c r="D93" s="542"/>
      <c r="E93" s="542"/>
      <c r="F93" s="542"/>
      <c r="G93" s="542"/>
      <c r="H93" s="542"/>
      <c r="I93" s="542"/>
      <c r="J93" s="542"/>
      <c r="K93" s="543"/>
    </row>
    <row r="94" spans="1:11" ht="46.5">
      <c r="A94" s="520" t="s">
        <v>691</v>
      </c>
      <c r="B94" s="521"/>
      <c r="C94" s="334" t="s">
        <v>535</v>
      </c>
      <c r="D94" s="334" t="s">
        <v>146</v>
      </c>
      <c r="E94" s="334" t="s">
        <v>148</v>
      </c>
      <c r="F94" s="334" t="s">
        <v>536</v>
      </c>
      <c r="G94" s="334" t="s">
        <v>537</v>
      </c>
      <c r="H94" s="334" t="s">
        <v>538</v>
      </c>
      <c r="I94" s="334" t="s">
        <v>539</v>
      </c>
      <c r="J94" s="335" t="s">
        <v>540</v>
      </c>
      <c r="K94" s="346"/>
    </row>
    <row r="95" spans="1:11" s="369" customFormat="1" ht="209.25">
      <c r="A95" s="367"/>
      <c r="B95" s="368" t="s">
        <v>692</v>
      </c>
      <c r="C95" s="368"/>
      <c r="D95" s="368"/>
      <c r="E95" s="368" t="s">
        <v>542</v>
      </c>
      <c r="F95" s="536" t="s">
        <v>543</v>
      </c>
      <c r="G95" s="537"/>
      <c r="H95" s="537"/>
      <c r="I95" s="538"/>
      <c r="J95" s="376" t="s">
        <v>693</v>
      </c>
      <c r="K95" s="368"/>
    </row>
    <row r="96" spans="1:11" ht="46.5">
      <c r="A96" s="520" t="s">
        <v>694</v>
      </c>
      <c r="B96" s="521"/>
      <c r="C96" s="334" t="s">
        <v>535</v>
      </c>
      <c r="D96" s="334" t="s">
        <v>146</v>
      </c>
      <c r="E96" s="334" t="s">
        <v>148</v>
      </c>
      <c r="F96" s="334" t="s">
        <v>536</v>
      </c>
      <c r="G96" s="334" t="s">
        <v>537</v>
      </c>
      <c r="H96" s="334" t="s">
        <v>538</v>
      </c>
      <c r="I96" s="334" t="s">
        <v>539</v>
      </c>
      <c r="J96" s="335" t="s">
        <v>540</v>
      </c>
      <c r="K96" s="346"/>
    </row>
    <row r="97" spans="1:11" s="369" customFormat="1" ht="162.75">
      <c r="A97" s="367"/>
      <c r="B97" s="368" t="s">
        <v>695</v>
      </c>
      <c r="C97" s="368"/>
      <c r="D97" s="368"/>
      <c r="E97" s="385" t="s">
        <v>542</v>
      </c>
      <c r="F97" s="545" t="s">
        <v>543</v>
      </c>
      <c r="G97" s="545"/>
      <c r="H97" s="545"/>
      <c r="I97" s="545"/>
      <c r="J97" s="386" t="s">
        <v>696</v>
      </c>
      <c r="K97" s="368"/>
    </row>
    <row r="98" spans="1:11" s="369" customFormat="1" ht="186">
      <c r="A98" s="367"/>
      <c r="B98" s="368" t="s">
        <v>697</v>
      </c>
      <c r="C98" s="368"/>
      <c r="D98" s="368"/>
      <c r="E98" s="385" t="s">
        <v>542</v>
      </c>
      <c r="F98" s="387"/>
      <c r="G98" s="387"/>
      <c r="H98" s="387" t="s">
        <v>543</v>
      </c>
      <c r="I98" s="387"/>
      <c r="J98" s="386" t="s">
        <v>698</v>
      </c>
      <c r="K98" s="368"/>
    </row>
    <row r="99" spans="1:11" s="369" customFormat="1" ht="46.5">
      <c r="A99" s="367"/>
      <c r="B99" s="368" t="s">
        <v>699</v>
      </c>
      <c r="C99" s="368"/>
      <c r="D99" s="368"/>
      <c r="E99" s="385" t="s">
        <v>542</v>
      </c>
      <c r="F99" s="546" t="s">
        <v>543</v>
      </c>
      <c r="G99" s="547"/>
      <c r="H99" s="547"/>
      <c r="I99" s="548"/>
      <c r="J99" s="386" t="s">
        <v>700</v>
      </c>
      <c r="K99" s="368"/>
    </row>
    <row r="100" spans="1:11" s="369" customFormat="1" ht="46.5">
      <c r="A100" s="367"/>
      <c r="B100" s="368" t="s">
        <v>701</v>
      </c>
      <c r="C100" s="368"/>
      <c r="D100" s="368"/>
      <c r="E100" s="385" t="s">
        <v>542</v>
      </c>
      <c r="F100" s="546" t="s">
        <v>543</v>
      </c>
      <c r="G100" s="547"/>
      <c r="H100" s="547"/>
      <c r="I100" s="548"/>
      <c r="J100" s="386" t="s">
        <v>702</v>
      </c>
      <c r="K100" s="368"/>
    </row>
    <row r="101" spans="1:11" ht="46.5">
      <c r="A101" s="520" t="s">
        <v>703</v>
      </c>
      <c r="B101" s="521"/>
      <c r="C101" s="334" t="s">
        <v>535</v>
      </c>
      <c r="D101" s="334" t="s">
        <v>146</v>
      </c>
      <c r="E101" s="334" t="s">
        <v>148</v>
      </c>
      <c r="F101" s="388" t="s">
        <v>536</v>
      </c>
      <c r="G101" s="388" t="s">
        <v>537</v>
      </c>
      <c r="H101" s="388" t="s">
        <v>538</v>
      </c>
      <c r="I101" s="388" t="s">
        <v>539</v>
      </c>
      <c r="J101" s="335" t="s">
        <v>704</v>
      </c>
      <c r="K101" s="346"/>
    </row>
    <row r="102" spans="1:11" s="369" customFormat="1" ht="325.5">
      <c r="A102" s="367"/>
      <c r="B102" s="368" t="s">
        <v>705</v>
      </c>
      <c r="C102" s="368"/>
      <c r="D102" s="368"/>
      <c r="E102" s="368" t="s">
        <v>542</v>
      </c>
      <c r="F102" s="368"/>
      <c r="G102" s="368"/>
      <c r="H102" s="368"/>
      <c r="I102" s="368"/>
      <c r="J102" s="376" t="s">
        <v>706</v>
      </c>
      <c r="K102" s="368"/>
    </row>
    <row r="103" spans="1:11" s="369" customFormat="1" ht="23.25">
      <c r="A103" s="367"/>
      <c r="B103" s="368" t="s">
        <v>707</v>
      </c>
      <c r="C103" s="368"/>
      <c r="D103" s="368"/>
      <c r="E103" s="368" t="s">
        <v>542</v>
      </c>
      <c r="F103" s="368"/>
      <c r="G103" s="368"/>
      <c r="H103" s="368"/>
      <c r="I103" s="368"/>
      <c r="J103" s="376"/>
      <c r="K103" s="368"/>
    </row>
    <row r="104" spans="1:11" ht="46.5">
      <c r="A104" s="520" t="s">
        <v>708</v>
      </c>
      <c r="B104" s="521"/>
      <c r="C104" s="334" t="s">
        <v>535</v>
      </c>
      <c r="D104" s="334" t="s">
        <v>146</v>
      </c>
      <c r="E104" s="334" t="s">
        <v>148</v>
      </c>
      <c r="F104" s="334" t="s">
        <v>536</v>
      </c>
      <c r="G104" s="334" t="s">
        <v>537</v>
      </c>
      <c r="H104" s="334" t="s">
        <v>538</v>
      </c>
      <c r="I104" s="334" t="s">
        <v>539</v>
      </c>
      <c r="J104" s="335" t="s">
        <v>540</v>
      </c>
      <c r="K104" s="356"/>
    </row>
    <row r="105" spans="1:11" s="369" customFormat="1" ht="139.5">
      <c r="A105" s="367"/>
      <c r="B105" s="368" t="s">
        <v>709</v>
      </c>
      <c r="C105" s="368" t="s">
        <v>710</v>
      </c>
      <c r="D105" s="368"/>
      <c r="E105" s="368" t="s">
        <v>543</v>
      </c>
      <c r="F105" s="536" t="s">
        <v>543</v>
      </c>
      <c r="G105" s="537"/>
      <c r="H105" s="537"/>
      <c r="I105" s="538"/>
      <c r="J105" s="376" t="s">
        <v>711</v>
      </c>
      <c r="K105" s="368"/>
    </row>
    <row r="106" spans="1:11" ht="23.45" customHeight="1">
      <c r="A106" s="541" t="s">
        <v>712</v>
      </c>
      <c r="B106" s="542"/>
      <c r="C106" s="542"/>
      <c r="D106" s="542"/>
      <c r="E106" s="542"/>
      <c r="F106" s="542"/>
      <c r="G106" s="542"/>
      <c r="H106" s="542"/>
      <c r="I106" s="542"/>
      <c r="J106" s="542"/>
      <c r="K106" s="543"/>
    </row>
    <row r="107" spans="1:11" ht="46.5">
      <c r="A107" s="520" t="s">
        <v>713</v>
      </c>
      <c r="B107" s="521"/>
      <c r="C107" s="334" t="s">
        <v>535</v>
      </c>
      <c r="D107" s="334" t="s">
        <v>146</v>
      </c>
      <c r="E107" s="334" t="s">
        <v>148</v>
      </c>
      <c r="F107" s="334" t="s">
        <v>536</v>
      </c>
      <c r="G107" s="334" t="s">
        <v>537</v>
      </c>
      <c r="H107" s="334" t="s">
        <v>538</v>
      </c>
      <c r="I107" s="334" t="s">
        <v>539</v>
      </c>
      <c r="J107" s="335" t="s">
        <v>540</v>
      </c>
      <c r="K107" s="346"/>
    </row>
    <row r="108" spans="1:11" s="369" customFormat="1" ht="162.75">
      <c r="A108" s="367"/>
      <c r="B108" s="368" t="s">
        <v>714</v>
      </c>
      <c r="C108" s="368"/>
      <c r="D108" s="368"/>
      <c r="E108" s="368" t="s">
        <v>542</v>
      </c>
      <c r="F108" s="368"/>
      <c r="G108" s="368"/>
      <c r="H108" s="368"/>
      <c r="I108" s="368"/>
      <c r="J108" s="376" t="s">
        <v>715</v>
      </c>
      <c r="K108" s="368"/>
    </row>
    <row r="109" spans="1:11" s="369" customFormat="1" ht="302.25">
      <c r="A109" s="367"/>
      <c r="B109" s="368" t="s">
        <v>716</v>
      </c>
      <c r="C109" s="368" t="s">
        <v>717</v>
      </c>
      <c r="D109" s="368"/>
      <c r="E109" s="368" t="s">
        <v>542</v>
      </c>
      <c r="F109" s="368"/>
      <c r="G109" s="368" t="s">
        <v>543</v>
      </c>
      <c r="H109" s="368"/>
      <c r="I109" s="368"/>
      <c r="J109" s="368" t="s">
        <v>718</v>
      </c>
      <c r="K109" s="368"/>
    </row>
    <row r="110" spans="1:11" s="369" customFormat="1" ht="93">
      <c r="A110" s="367"/>
      <c r="B110" s="368" t="s">
        <v>719</v>
      </c>
      <c r="C110" s="368"/>
      <c r="D110" s="368"/>
      <c r="E110" s="368" t="s">
        <v>542</v>
      </c>
      <c r="F110" s="368" t="s">
        <v>543</v>
      </c>
      <c r="G110" s="368" t="s">
        <v>543</v>
      </c>
      <c r="H110" s="368"/>
      <c r="I110" s="368"/>
      <c r="J110" s="368" t="s">
        <v>720</v>
      </c>
      <c r="K110" s="368"/>
    </row>
    <row r="111" spans="1:11" ht="46.5">
      <c r="A111" s="520" t="s">
        <v>721</v>
      </c>
      <c r="B111" s="521"/>
      <c r="C111" s="334" t="s">
        <v>535</v>
      </c>
      <c r="D111" s="334" t="s">
        <v>146</v>
      </c>
      <c r="E111" s="334" t="s">
        <v>148</v>
      </c>
      <c r="F111" s="334" t="s">
        <v>536</v>
      </c>
      <c r="G111" s="334" t="s">
        <v>537</v>
      </c>
      <c r="H111" s="334" t="s">
        <v>538</v>
      </c>
      <c r="I111" s="334" t="s">
        <v>539</v>
      </c>
      <c r="J111" s="335" t="s">
        <v>540</v>
      </c>
      <c r="K111" s="346"/>
    </row>
    <row r="112" spans="1:11" s="369" customFormat="1" ht="302.25">
      <c r="A112" s="367"/>
      <c r="B112" s="368" t="s">
        <v>722</v>
      </c>
      <c r="C112" s="368" t="s">
        <v>723</v>
      </c>
      <c r="D112" s="368"/>
      <c r="E112" s="368" t="s">
        <v>542</v>
      </c>
      <c r="F112" s="368" t="s">
        <v>543</v>
      </c>
      <c r="G112" s="368" t="s">
        <v>543</v>
      </c>
      <c r="H112" s="368"/>
      <c r="I112" s="368"/>
      <c r="J112" s="376" t="s">
        <v>724</v>
      </c>
      <c r="K112" s="368"/>
    </row>
    <row r="113" spans="1:11" ht="209.25">
      <c r="A113" s="389"/>
      <c r="B113" s="390" t="s">
        <v>725</v>
      </c>
      <c r="C113" s="390"/>
      <c r="D113" s="390"/>
      <c r="E113" s="390"/>
      <c r="F113" s="390" t="s">
        <v>543</v>
      </c>
      <c r="G113" s="390" t="s">
        <v>542</v>
      </c>
      <c r="H113" s="390"/>
      <c r="I113" s="390"/>
      <c r="J113" s="391" t="s">
        <v>726</v>
      </c>
      <c r="K113" s="390"/>
    </row>
    <row r="114" spans="1:11" s="369" customFormat="1" ht="93">
      <c r="A114" s="367"/>
      <c r="B114" s="368" t="s">
        <v>727</v>
      </c>
      <c r="C114" s="368"/>
      <c r="D114" s="368"/>
      <c r="E114" s="368" t="s">
        <v>542</v>
      </c>
      <c r="F114" s="368" t="s">
        <v>543</v>
      </c>
      <c r="G114" s="368" t="s">
        <v>543</v>
      </c>
      <c r="H114" s="368" t="s">
        <v>543</v>
      </c>
      <c r="I114" s="368"/>
      <c r="J114" s="376" t="s">
        <v>728</v>
      </c>
      <c r="K114" s="368"/>
    </row>
    <row r="115" spans="1:11" ht="46.5">
      <c r="A115" s="520" t="s">
        <v>729</v>
      </c>
      <c r="B115" s="521"/>
      <c r="C115" s="334" t="s">
        <v>535</v>
      </c>
      <c r="D115" s="334" t="s">
        <v>146</v>
      </c>
      <c r="E115" s="334" t="s">
        <v>148</v>
      </c>
      <c r="F115" s="334" t="s">
        <v>536</v>
      </c>
      <c r="G115" s="334" t="s">
        <v>537</v>
      </c>
      <c r="H115" s="334" t="s">
        <v>538</v>
      </c>
      <c r="I115" s="334" t="s">
        <v>539</v>
      </c>
      <c r="J115" s="335" t="s">
        <v>540</v>
      </c>
      <c r="K115" s="346"/>
    </row>
    <row r="116" spans="1:11" s="369" customFormat="1" ht="279">
      <c r="A116" s="367"/>
      <c r="B116" s="368" t="s">
        <v>730</v>
      </c>
      <c r="C116" s="368"/>
      <c r="D116" s="368"/>
      <c r="E116" s="368" t="s">
        <v>542</v>
      </c>
      <c r="F116" s="368" t="s">
        <v>543</v>
      </c>
      <c r="G116" s="368" t="s">
        <v>543</v>
      </c>
      <c r="H116" s="368"/>
      <c r="I116" s="368"/>
      <c r="J116" s="376" t="s">
        <v>731</v>
      </c>
      <c r="K116" s="368"/>
    </row>
    <row r="117" spans="1:11" ht="93">
      <c r="A117" s="389"/>
      <c r="B117" s="390" t="s">
        <v>732</v>
      </c>
      <c r="C117" s="390"/>
      <c r="D117" s="390"/>
      <c r="E117" s="390"/>
      <c r="F117" s="390" t="s">
        <v>543</v>
      </c>
      <c r="G117" s="390" t="s">
        <v>543</v>
      </c>
      <c r="H117" s="390"/>
      <c r="I117" s="390"/>
      <c r="J117" s="391" t="s">
        <v>733</v>
      </c>
      <c r="K117" s="390"/>
    </row>
    <row r="118" spans="1:11" ht="93">
      <c r="A118" s="389"/>
      <c r="B118" s="390" t="s">
        <v>734</v>
      </c>
      <c r="C118" s="390"/>
      <c r="D118" s="390"/>
      <c r="E118" s="390"/>
      <c r="F118" s="390" t="s">
        <v>543</v>
      </c>
      <c r="G118" s="390" t="s">
        <v>543</v>
      </c>
      <c r="H118" s="390"/>
      <c r="I118" s="390"/>
      <c r="J118" s="391" t="s">
        <v>735</v>
      </c>
      <c r="K118" s="390"/>
    </row>
    <row r="119" spans="1:11" ht="23.45" customHeight="1">
      <c r="A119" s="541" t="s">
        <v>736</v>
      </c>
      <c r="B119" s="542"/>
      <c r="C119" s="542"/>
      <c r="D119" s="542"/>
      <c r="E119" s="542"/>
      <c r="F119" s="542"/>
      <c r="G119" s="542"/>
      <c r="H119" s="542"/>
      <c r="I119" s="542"/>
      <c r="J119" s="542"/>
      <c r="K119" s="543"/>
    </row>
    <row r="120" spans="1:11" s="369" customFormat="1" ht="69.75">
      <c r="A120" s="367"/>
      <c r="B120" s="368" t="s">
        <v>737</v>
      </c>
      <c r="C120" s="530" t="s">
        <v>738</v>
      </c>
      <c r="D120" s="368"/>
      <c r="E120" s="368" t="s">
        <v>542</v>
      </c>
      <c r="F120" s="368"/>
      <c r="G120" s="368"/>
      <c r="H120" s="368" t="s">
        <v>543</v>
      </c>
      <c r="I120" s="368"/>
      <c r="J120" s="376" t="s">
        <v>739</v>
      </c>
      <c r="K120" s="368"/>
    </row>
    <row r="121" spans="1:11" s="369" customFormat="1" ht="232.5">
      <c r="A121" s="392"/>
      <c r="B121" s="393" t="s">
        <v>740</v>
      </c>
      <c r="C121" s="544"/>
      <c r="D121" s="393"/>
      <c r="E121" s="368" t="s">
        <v>542</v>
      </c>
      <c r="F121" s="368"/>
      <c r="G121" s="368"/>
      <c r="H121" s="368" t="s">
        <v>543</v>
      </c>
      <c r="I121" s="393"/>
      <c r="J121" s="394" t="s">
        <v>741</v>
      </c>
      <c r="K121" s="393"/>
    </row>
    <row r="122" spans="1:11" ht="139.5">
      <c r="A122" s="389"/>
      <c r="B122" s="390" t="s">
        <v>742</v>
      </c>
      <c r="C122" s="531"/>
      <c r="D122" s="390"/>
      <c r="E122" s="390"/>
      <c r="F122" s="390"/>
      <c r="G122" s="390"/>
      <c r="H122" s="390" t="s">
        <v>543</v>
      </c>
      <c r="I122" s="390"/>
      <c r="J122" s="391" t="s">
        <v>743</v>
      </c>
      <c r="K122" s="390"/>
    </row>
    <row r="123" spans="1:11" ht="93">
      <c r="A123" s="389"/>
      <c r="B123" s="390" t="s">
        <v>744</v>
      </c>
      <c r="C123" s="390" t="s">
        <v>745</v>
      </c>
      <c r="D123" s="390"/>
      <c r="E123" s="390"/>
      <c r="F123" s="390"/>
      <c r="G123" s="390"/>
      <c r="H123" s="390" t="s">
        <v>543</v>
      </c>
      <c r="I123" s="390"/>
      <c r="J123" s="391" t="s">
        <v>746</v>
      </c>
      <c r="K123" s="390"/>
    </row>
    <row r="124" spans="1:11" s="369" customFormat="1" ht="93">
      <c r="A124" s="367"/>
      <c r="B124" s="368" t="s">
        <v>747</v>
      </c>
      <c r="C124" s="368"/>
      <c r="D124" s="368"/>
      <c r="E124" s="368" t="s">
        <v>543</v>
      </c>
      <c r="F124" s="368"/>
      <c r="G124" s="368"/>
      <c r="H124" s="368"/>
      <c r="I124" s="368"/>
      <c r="J124" s="376" t="s">
        <v>748</v>
      </c>
      <c r="K124" s="368"/>
    </row>
    <row r="125" spans="1:11" ht="23.45" customHeight="1">
      <c r="A125" s="505" t="s">
        <v>749</v>
      </c>
      <c r="B125" s="505"/>
      <c r="C125" s="505"/>
      <c r="D125" s="505"/>
      <c r="E125" s="505"/>
      <c r="F125" s="505"/>
      <c r="G125" s="505"/>
      <c r="H125" s="505"/>
      <c r="I125" s="505"/>
      <c r="J125" s="505"/>
      <c r="K125" s="505"/>
    </row>
    <row r="126" spans="1:11" ht="46.5">
      <c r="A126" s="522" t="s">
        <v>750</v>
      </c>
      <c r="B126" s="523"/>
      <c r="C126" s="334" t="s">
        <v>535</v>
      </c>
      <c r="D126" s="334" t="s">
        <v>146</v>
      </c>
      <c r="E126" s="334" t="s">
        <v>148</v>
      </c>
      <c r="F126" s="334" t="s">
        <v>536</v>
      </c>
      <c r="G126" s="334" t="s">
        <v>537</v>
      </c>
      <c r="H126" s="334" t="s">
        <v>538</v>
      </c>
      <c r="I126" s="334" t="s">
        <v>539</v>
      </c>
      <c r="J126" s="335" t="s">
        <v>540</v>
      </c>
      <c r="K126" s="381"/>
    </row>
    <row r="127" spans="1:11" s="369" customFormat="1" ht="139.5">
      <c r="A127" s="367"/>
      <c r="B127" s="368" t="s">
        <v>751</v>
      </c>
      <c r="C127" s="524" t="s">
        <v>752</v>
      </c>
      <c r="D127" s="368"/>
      <c r="E127" s="368" t="s">
        <v>542</v>
      </c>
      <c r="F127" s="368"/>
      <c r="G127" s="368"/>
      <c r="H127" s="368"/>
      <c r="I127" s="368" t="s">
        <v>543</v>
      </c>
      <c r="J127" s="376" t="s">
        <v>753</v>
      </c>
      <c r="K127" s="368"/>
    </row>
    <row r="128" spans="1:11" s="369" customFormat="1" ht="116.25">
      <c r="A128" s="367"/>
      <c r="B128" s="368" t="s">
        <v>754</v>
      </c>
      <c r="C128" s="525"/>
      <c r="D128" s="368"/>
      <c r="E128" s="368" t="s">
        <v>542</v>
      </c>
      <c r="F128" s="368"/>
      <c r="G128" s="368"/>
      <c r="H128" s="368"/>
      <c r="I128" s="368" t="s">
        <v>543</v>
      </c>
      <c r="J128" s="376" t="s">
        <v>755</v>
      </c>
      <c r="K128" s="368"/>
    </row>
    <row r="129" spans="1:11" ht="93">
      <c r="A129" s="389"/>
      <c r="B129" s="390" t="s">
        <v>756</v>
      </c>
      <c r="C129" s="526"/>
      <c r="D129" s="390"/>
      <c r="E129" s="390"/>
      <c r="F129" s="390"/>
      <c r="G129" s="390"/>
      <c r="H129" s="390"/>
      <c r="I129" s="390" t="s">
        <v>542</v>
      </c>
      <c r="J129" s="391" t="s">
        <v>757</v>
      </c>
      <c r="K129" s="390"/>
    </row>
    <row r="130" spans="1:11" ht="51" customHeight="1">
      <c r="A130" s="520" t="s">
        <v>758</v>
      </c>
      <c r="B130" s="521"/>
      <c r="C130" s="334" t="s">
        <v>535</v>
      </c>
      <c r="D130" s="334" t="s">
        <v>146</v>
      </c>
      <c r="E130" s="334" t="s">
        <v>148</v>
      </c>
      <c r="F130" s="334" t="s">
        <v>536</v>
      </c>
      <c r="G130" s="334" t="s">
        <v>537</v>
      </c>
      <c r="H130" s="334" t="s">
        <v>538</v>
      </c>
      <c r="I130" s="334" t="s">
        <v>539</v>
      </c>
      <c r="J130" s="335" t="s">
        <v>540</v>
      </c>
      <c r="K130" s="346"/>
    </row>
    <row r="131" spans="1:11" s="369" customFormat="1" ht="61.9" customHeight="1">
      <c r="A131" s="367"/>
      <c r="B131" s="368" t="s">
        <v>759</v>
      </c>
      <c r="C131" s="368"/>
      <c r="D131" s="368"/>
      <c r="E131" s="368" t="s">
        <v>542</v>
      </c>
      <c r="F131" s="368"/>
      <c r="G131" s="368"/>
      <c r="H131" s="368"/>
      <c r="I131" s="368" t="s">
        <v>543</v>
      </c>
      <c r="J131" s="539" t="s">
        <v>760</v>
      </c>
      <c r="K131" s="368"/>
    </row>
    <row r="132" spans="1:11" s="369" customFormat="1" ht="75" customHeight="1">
      <c r="A132" s="367"/>
      <c r="B132" s="368" t="s">
        <v>761</v>
      </c>
      <c r="C132" s="368"/>
      <c r="D132" s="368"/>
      <c r="E132" s="368" t="s">
        <v>542</v>
      </c>
      <c r="F132" s="368"/>
      <c r="G132" s="368"/>
      <c r="H132" s="368" t="s">
        <v>543</v>
      </c>
      <c r="I132" s="368" t="s">
        <v>543</v>
      </c>
      <c r="J132" s="540"/>
      <c r="K132" s="368"/>
    </row>
    <row r="133" spans="1:11" ht="46.5">
      <c r="A133" s="520" t="s">
        <v>762</v>
      </c>
      <c r="B133" s="521"/>
      <c r="C133" s="334" t="s">
        <v>535</v>
      </c>
      <c r="D133" s="334" t="s">
        <v>146</v>
      </c>
      <c r="E133" s="334" t="s">
        <v>148</v>
      </c>
      <c r="F133" s="334" t="s">
        <v>536</v>
      </c>
      <c r="G133" s="334" t="s">
        <v>537</v>
      </c>
      <c r="H133" s="334" t="s">
        <v>538</v>
      </c>
      <c r="I133" s="334" t="s">
        <v>539</v>
      </c>
      <c r="J133" s="335" t="s">
        <v>540</v>
      </c>
      <c r="K133" s="346"/>
    </row>
    <row r="134" spans="1:11" s="369" customFormat="1" ht="162.75">
      <c r="A134" s="367"/>
      <c r="B134" s="368" t="s">
        <v>763</v>
      </c>
      <c r="C134" s="368"/>
      <c r="D134" s="368"/>
      <c r="E134" s="368" t="s">
        <v>542</v>
      </c>
      <c r="F134" s="368"/>
      <c r="G134" s="368"/>
      <c r="H134" s="368"/>
      <c r="I134" s="368" t="s">
        <v>543</v>
      </c>
      <c r="J134" s="376" t="s">
        <v>764</v>
      </c>
      <c r="K134" s="368"/>
    </row>
    <row r="135" spans="1:11" s="369" customFormat="1" ht="116.25">
      <c r="A135" s="367"/>
      <c r="B135" s="368" t="s">
        <v>765</v>
      </c>
      <c r="C135" s="368"/>
      <c r="D135" s="368"/>
      <c r="E135" s="368" t="s">
        <v>542</v>
      </c>
      <c r="F135" s="368"/>
      <c r="G135" s="368"/>
      <c r="H135" s="368"/>
      <c r="I135" s="368" t="s">
        <v>543</v>
      </c>
      <c r="J135" s="376" t="s">
        <v>766</v>
      </c>
      <c r="K135" s="368"/>
    </row>
    <row r="136" spans="1:11" s="369" customFormat="1" ht="69.75">
      <c r="A136" s="367"/>
      <c r="B136" s="368" t="s">
        <v>767</v>
      </c>
      <c r="C136" s="368"/>
      <c r="D136" s="368"/>
      <c r="E136" s="368" t="s">
        <v>542</v>
      </c>
      <c r="F136" s="368"/>
      <c r="G136" s="368"/>
      <c r="H136" s="368"/>
      <c r="I136" s="368" t="s">
        <v>543</v>
      </c>
      <c r="J136" s="376" t="s">
        <v>768</v>
      </c>
      <c r="K136" s="368"/>
    </row>
    <row r="137" spans="1:11" ht="93">
      <c r="A137" s="395"/>
      <c r="B137" s="396" t="s">
        <v>769</v>
      </c>
      <c r="C137" s="396"/>
      <c r="D137" s="396"/>
      <c r="E137" s="396"/>
      <c r="F137" s="396"/>
      <c r="G137" s="396"/>
      <c r="H137" s="396"/>
      <c r="I137" s="396" t="s">
        <v>542</v>
      </c>
      <c r="J137" s="397" t="s">
        <v>770</v>
      </c>
      <c r="K137" s="396"/>
    </row>
    <row r="138" spans="1:11" ht="46.5">
      <c r="A138" s="389"/>
      <c r="B138" s="390" t="s">
        <v>771</v>
      </c>
      <c r="C138" s="390"/>
      <c r="D138" s="390"/>
      <c r="E138" s="390"/>
      <c r="F138" s="390"/>
      <c r="G138" s="390"/>
      <c r="H138" s="390"/>
      <c r="I138" s="390" t="s">
        <v>542</v>
      </c>
      <c r="J138" s="391" t="s">
        <v>772</v>
      </c>
      <c r="K138" s="390"/>
    </row>
    <row r="139" spans="1:11" ht="46.5">
      <c r="A139" s="520" t="s">
        <v>773</v>
      </c>
      <c r="B139" s="521"/>
      <c r="C139" s="334" t="s">
        <v>535</v>
      </c>
      <c r="D139" s="334" t="s">
        <v>146</v>
      </c>
      <c r="E139" s="334" t="s">
        <v>148</v>
      </c>
      <c r="F139" s="334" t="s">
        <v>536</v>
      </c>
      <c r="G139" s="334" t="s">
        <v>537</v>
      </c>
      <c r="H139" s="334" t="s">
        <v>538</v>
      </c>
      <c r="I139" s="334" t="s">
        <v>539</v>
      </c>
      <c r="J139" s="335" t="s">
        <v>540</v>
      </c>
      <c r="K139" s="346"/>
    </row>
    <row r="140" spans="1:11" s="369" customFormat="1" ht="46.5">
      <c r="A140" s="367"/>
      <c r="B140" s="368" t="s">
        <v>774</v>
      </c>
      <c r="C140" s="368"/>
      <c r="D140" s="368"/>
      <c r="E140" s="368" t="s">
        <v>542</v>
      </c>
      <c r="F140" s="368"/>
      <c r="G140" s="368"/>
      <c r="H140" s="368" t="s">
        <v>543</v>
      </c>
      <c r="I140" s="368"/>
      <c r="J140" s="376" t="s">
        <v>775</v>
      </c>
      <c r="K140" s="368"/>
    </row>
    <row r="141" spans="1:11" ht="116.25">
      <c r="A141" s="389"/>
      <c r="B141" s="390" t="s">
        <v>776</v>
      </c>
      <c r="C141" s="390"/>
      <c r="D141" s="390"/>
      <c r="E141" s="390"/>
      <c r="F141" s="390"/>
      <c r="G141" s="390"/>
      <c r="H141" s="390" t="s">
        <v>543</v>
      </c>
      <c r="I141" s="390"/>
      <c r="J141" s="391" t="s">
        <v>777</v>
      </c>
      <c r="K141" s="390"/>
    </row>
    <row r="142" spans="1:11" ht="26.25">
      <c r="A142" s="511" t="s">
        <v>153</v>
      </c>
      <c r="B142" s="512"/>
      <c r="C142" s="512"/>
      <c r="D142" s="512"/>
      <c r="E142" s="512"/>
      <c r="F142" s="512"/>
      <c r="G142" s="512"/>
      <c r="H142" s="512"/>
      <c r="I142" s="512"/>
      <c r="J142" s="512"/>
      <c r="K142" s="513"/>
    </row>
    <row r="143" spans="1:11" ht="23.45" customHeight="1">
      <c r="A143" s="505" t="s">
        <v>778</v>
      </c>
      <c r="B143" s="505"/>
      <c r="C143" s="505"/>
      <c r="D143" s="505"/>
      <c r="E143" s="505"/>
      <c r="F143" s="505"/>
      <c r="G143" s="505"/>
      <c r="H143" s="505"/>
      <c r="I143" s="505"/>
      <c r="J143" s="505"/>
      <c r="K143" s="505"/>
    </row>
    <row r="144" spans="1:11" ht="46.5">
      <c r="A144" s="522" t="s">
        <v>779</v>
      </c>
      <c r="B144" s="523"/>
      <c r="C144" s="334" t="s">
        <v>535</v>
      </c>
      <c r="D144" s="334" t="s">
        <v>146</v>
      </c>
      <c r="E144" s="334" t="s">
        <v>148</v>
      </c>
      <c r="F144" s="334" t="s">
        <v>536</v>
      </c>
      <c r="G144" s="334" t="s">
        <v>537</v>
      </c>
      <c r="H144" s="334" t="s">
        <v>538</v>
      </c>
      <c r="I144" s="334" t="s">
        <v>539</v>
      </c>
      <c r="J144" s="335" t="s">
        <v>540</v>
      </c>
      <c r="K144" s="381"/>
    </row>
    <row r="145" spans="1:11" s="342" customFormat="1" ht="186">
      <c r="A145" s="337"/>
      <c r="B145" s="343" t="s">
        <v>780</v>
      </c>
      <c r="C145" s="343"/>
      <c r="D145" s="343" t="s">
        <v>542</v>
      </c>
      <c r="E145" s="343"/>
      <c r="F145" s="343" t="s">
        <v>543</v>
      </c>
      <c r="G145" s="343" t="s">
        <v>543</v>
      </c>
      <c r="H145" s="343"/>
      <c r="I145" s="343"/>
      <c r="J145" s="347" t="s">
        <v>781</v>
      </c>
      <c r="K145" s="343"/>
    </row>
    <row r="146" spans="1:11" s="342" customFormat="1" ht="232.5">
      <c r="A146" s="337"/>
      <c r="B146" s="343" t="s">
        <v>782</v>
      </c>
      <c r="C146" s="343"/>
      <c r="D146" s="343" t="s">
        <v>542</v>
      </c>
      <c r="E146" s="343"/>
      <c r="F146" s="343" t="s">
        <v>543</v>
      </c>
      <c r="G146" s="343" t="s">
        <v>543</v>
      </c>
      <c r="H146" s="343"/>
      <c r="I146" s="343"/>
      <c r="J146" s="347" t="s">
        <v>783</v>
      </c>
      <c r="K146" s="343"/>
    </row>
    <row r="147" spans="1:11" ht="69.75">
      <c r="A147" s="389"/>
      <c r="B147" s="398" t="s">
        <v>784</v>
      </c>
      <c r="C147" s="390"/>
      <c r="D147" s="390"/>
      <c r="E147" s="390"/>
      <c r="F147" s="390" t="s">
        <v>543</v>
      </c>
      <c r="G147" s="390"/>
      <c r="H147" s="390"/>
      <c r="I147" s="390"/>
      <c r="J147" s="391" t="s">
        <v>785</v>
      </c>
      <c r="K147" s="390"/>
    </row>
    <row r="148" spans="1:11" ht="46.5">
      <c r="A148" s="520" t="s">
        <v>786</v>
      </c>
      <c r="B148" s="521"/>
      <c r="C148" s="334" t="s">
        <v>535</v>
      </c>
      <c r="D148" s="334" t="s">
        <v>146</v>
      </c>
      <c r="E148" s="334" t="s">
        <v>148</v>
      </c>
      <c r="F148" s="334" t="s">
        <v>536</v>
      </c>
      <c r="G148" s="334" t="s">
        <v>537</v>
      </c>
      <c r="H148" s="334" t="s">
        <v>538</v>
      </c>
      <c r="I148" s="334" t="s">
        <v>539</v>
      </c>
      <c r="J148" s="335" t="s">
        <v>540</v>
      </c>
      <c r="K148" s="346"/>
    </row>
    <row r="149" spans="1:11" s="369" customFormat="1" ht="116.25">
      <c r="A149" s="367"/>
      <c r="B149" s="368" t="s">
        <v>787</v>
      </c>
      <c r="C149" s="368"/>
      <c r="D149" s="368"/>
      <c r="E149" s="368" t="s">
        <v>542</v>
      </c>
      <c r="F149" s="536" t="s">
        <v>543</v>
      </c>
      <c r="G149" s="537"/>
      <c r="H149" s="537"/>
      <c r="I149" s="538"/>
      <c r="J149" s="376" t="s">
        <v>788</v>
      </c>
      <c r="K149" s="368"/>
    </row>
    <row r="150" spans="1:11" s="369" customFormat="1" ht="46.5">
      <c r="A150" s="367"/>
      <c r="B150" s="368" t="s">
        <v>789</v>
      </c>
      <c r="C150" s="368" t="s">
        <v>790</v>
      </c>
      <c r="D150" s="368"/>
      <c r="E150" s="368" t="s">
        <v>542</v>
      </c>
      <c r="F150" s="368"/>
      <c r="G150" s="368"/>
      <c r="H150" s="368" t="s">
        <v>543</v>
      </c>
      <c r="I150" s="368"/>
      <c r="J150" s="532" t="s">
        <v>791</v>
      </c>
      <c r="K150" s="368"/>
    </row>
    <row r="151" spans="1:11" s="369" customFormat="1" ht="23.25">
      <c r="A151" s="367"/>
      <c r="B151" s="368" t="s">
        <v>792</v>
      </c>
      <c r="C151" s="368"/>
      <c r="D151" s="368"/>
      <c r="E151" s="368" t="s">
        <v>542</v>
      </c>
      <c r="F151" s="368"/>
      <c r="G151" s="368"/>
      <c r="H151" s="368" t="s">
        <v>543</v>
      </c>
      <c r="I151" s="368"/>
      <c r="J151" s="533"/>
      <c r="K151" s="368"/>
    </row>
    <row r="152" spans="1:11" ht="46.5">
      <c r="A152" s="389"/>
      <c r="B152" s="390" t="s">
        <v>793</v>
      </c>
      <c r="C152" s="390"/>
      <c r="D152" s="390"/>
      <c r="E152" s="390"/>
      <c r="F152" s="390" t="s">
        <v>542</v>
      </c>
      <c r="G152" s="390"/>
      <c r="H152" s="390"/>
      <c r="I152" s="390"/>
      <c r="J152" s="391" t="s">
        <v>794</v>
      </c>
      <c r="K152" s="390"/>
    </row>
    <row r="153" spans="1:11" ht="23.45" customHeight="1">
      <c r="A153" s="505" t="s">
        <v>172</v>
      </c>
      <c r="B153" s="505"/>
      <c r="C153" s="505"/>
      <c r="D153" s="505"/>
      <c r="E153" s="505"/>
      <c r="F153" s="505"/>
      <c r="G153" s="505"/>
      <c r="H153" s="505"/>
      <c r="I153" s="505"/>
      <c r="J153" s="505"/>
      <c r="K153" s="505"/>
    </row>
    <row r="154" spans="1:11" ht="46.5">
      <c r="A154" s="522" t="s">
        <v>795</v>
      </c>
      <c r="B154" s="523"/>
      <c r="C154" s="334" t="s">
        <v>535</v>
      </c>
      <c r="D154" s="334" t="s">
        <v>146</v>
      </c>
      <c r="E154" s="334" t="s">
        <v>148</v>
      </c>
      <c r="F154" s="334" t="s">
        <v>536</v>
      </c>
      <c r="G154" s="334" t="s">
        <v>537</v>
      </c>
      <c r="H154" s="334" t="s">
        <v>538</v>
      </c>
      <c r="I154" s="334" t="s">
        <v>539</v>
      </c>
      <c r="J154" s="335" t="s">
        <v>540</v>
      </c>
      <c r="K154" s="381"/>
    </row>
    <row r="155" spans="1:11" s="342" customFormat="1" ht="69.75">
      <c r="A155" s="337"/>
      <c r="B155" s="399" t="s">
        <v>796</v>
      </c>
      <c r="C155" s="343"/>
      <c r="D155" s="343" t="s">
        <v>542</v>
      </c>
      <c r="E155" s="343"/>
      <c r="F155" s="508" t="s">
        <v>543</v>
      </c>
      <c r="G155" s="509"/>
      <c r="H155" s="509"/>
      <c r="I155" s="510"/>
      <c r="J155" s="347" t="s">
        <v>797</v>
      </c>
      <c r="K155" s="343"/>
    </row>
    <row r="156" spans="1:11" ht="46.5">
      <c r="A156" s="520" t="s">
        <v>798</v>
      </c>
      <c r="B156" s="521"/>
      <c r="C156" s="334" t="s">
        <v>535</v>
      </c>
      <c r="D156" s="334" t="s">
        <v>146</v>
      </c>
      <c r="E156" s="334" t="s">
        <v>148</v>
      </c>
      <c r="F156" s="334" t="s">
        <v>536</v>
      </c>
      <c r="G156" s="334" t="s">
        <v>537</v>
      </c>
      <c r="H156" s="334" t="s">
        <v>538</v>
      </c>
      <c r="I156" s="334" t="s">
        <v>539</v>
      </c>
      <c r="J156" s="335" t="s">
        <v>540</v>
      </c>
      <c r="K156" s="346"/>
    </row>
    <row r="157" spans="1:11" s="342" customFormat="1" ht="209.25">
      <c r="A157" s="337"/>
      <c r="B157" s="343" t="s">
        <v>799</v>
      </c>
      <c r="C157" s="343" t="s">
        <v>800</v>
      </c>
      <c r="D157" s="343" t="s">
        <v>542</v>
      </c>
      <c r="E157" s="343"/>
      <c r="F157" s="343" t="s">
        <v>543</v>
      </c>
      <c r="G157" s="343" t="s">
        <v>543</v>
      </c>
      <c r="H157" s="343" t="s">
        <v>543</v>
      </c>
      <c r="I157" s="343"/>
      <c r="J157" s="347" t="s">
        <v>801</v>
      </c>
      <c r="K157" s="343"/>
    </row>
    <row r="158" spans="1:11" s="342" customFormat="1" ht="46.5">
      <c r="A158" s="534" t="s">
        <v>802</v>
      </c>
      <c r="B158" s="535"/>
      <c r="C158" s="400" t="s">
        <v>535</v>
      </c>
      <c r="D158" s="400" t="s">
        <v>146</v>
      </c>
      <c r="E158" s="400" t="s">
        <v>148</v>
      </c>
      <c r="F158" s="400" t="s">
        <v>536</v>
      </c>
      <c r="G158" s="400" t="s">
        <v>537</v>
      </c>
      <c r="H158" s="400" t="s">
        <v>538</v>
      </c>
      <c r="I158" s="400" t="s">
        <v>539</v>
      </c>
      <c r="J158" s="401" t="s">
        <v>540</v>
      </c>
      <c r="K158" s="344"/>
    </row>
    <row r="159" spans="1:11" s="342" customFormat="1" ht="139.5">
      <c r="A159" s="337"/>
      <c r="B159" s="343" t="s">
        <v>803</v>
      </c>
      <c r="C159" s="343"/>
      <c r="D159" s="343" t="s">
        <v>542</v>
      </c>
      <c r="E159" s="343"/>
      <c r="F159" s="343" t="s">
        <v>543</v>
      </c>
      <c r="G159" s="343" t="s">
        <v>543</v>
      </c>
      <c r="H159" s="343" t="s">
        <v>543</v>
      </c>
      <c r="I159" s="343"/>
      <c r="J159" s="347" t="s">
        <v>804</v>
      </c>
      <c r="K159" s="343"/>
    </row>
    <row r="160" spans="1:11" s="342" customFormat="1" ht="302.25">
      <c r="A160" s="337"/>
      <c r="B160" s="343" t="s">
        <v>805</v>
      </c>
      <c r="C160" s="343"/>
      <c r="D160" s="343" t="s">
        <v>542</v>
      </c>
      <c r="E160" s="343"/>
      <c r="F160" s="343"/>
      <c r="G160" s="343"/>
      <c r="H160" s="343"/>
      <c r="I160" s="343" t="s">
        <v>543</v>
      </c>
      <c r="J160" s="347" t="s">
        <v>806</v>
      </c>
      <c r="K160" s="343"/>
    </row>
    <row r="161" spans="1:11" ht="23.45" customHeight="1">
      <c r="A161" s="505" t="s">
        <v>173</v>
      </c>
      <c r="B161" s="505"/>
      <c r="C161" s="505"/>
      <c r="D161" s="505"/>
      <c r="E161" s="505"/>
      <c r="F161" s="505"/>
      <c r="G161" s="505"/>
      <c r="H161" s="505"/>
      <c r="I161" s="505"/>
      <c r="J161" s="505"/>
      <c r="K161" s="505"/>
    </row>
    <row r="162" spans="1:11" ht="46.5">
      <c r="A162" s="520" t="s">
        <v>807</v>
      </c>
      <c r="B162" s="521"/>
      <c r="C162" s="334" t="s">
        <v>535</v>
      </c>
      <c r="D162" s="334" t="s">
        <v>146</v>
      </c>
      <c r="E162" s="334" t="s">
        <v>148</v>
      </c>
      <c r="F162" s="334" t="s">
        <v>536</v>
      </c>
      <c r="G162" s="334" t="s">
        <v>537</v>
      </c>
      <c r="H162" s="334" t="s">
        <v>538</v>
      </c>
      <c r="I162" s="334" t="s">
        <v>539</v>
      </c>
      <c r="J162" s="335" t="s">
        <v>540</v>
      </c>
      <c r="K162" s="346"/>
    </row>
    <row r="163" spans="1:11" s="405" customFormat="1" ht="255.75">
      <c r="A163" s="402"/>
      <c r="B163" s="403" t="s">
        <v>808</v>
      </c>
      <c r="C163" s="403"/>
      <c r="D163" s="403"/>
      <c r="E163" s="403" t="s">
        <v>542</v>
      </c>
      <c r="F163" s="403"/>
      <c r="G163" s="403"/>
      <c r="H163" s="403"/>
      <c r="I163" s="403"/>
      <c r="J163" s="404" t="s">
        <v>809</v>
      </c>
      <c r="K163" s="403"/>
    </row>
    <row r="164" spans="1:11" s="405" customFormat="1" ht="162.75">
      <c r="A164" s="402"/>
      <c r="B164" s="403" t="s">
        <v>810</v>
      </c>
      <c r="C164" s="527" t="s">
        <v>811</v>
      </c>
      <c r="D164" s="403"/>
      <c r="E164" s="403" t="s">
        <v>542</v>
      </c>
      <c r="F164" s="403" t="s">
        <v>543</v>
      </c>
      <c r="G164" s="403"/>
      <c r="H164" s="403"/>
      <c r="I164" s="403"/>
      <c r="J164" s="404" t="s">
        <v>812</v>
      </c>
      <c r="K164" s="403"/>
    </row>
    <row r="165" spans="1:11" s="405" customFormat="1" ht="116.25">
      <c r="A165" s="402"/>
      <c r="B165" s="403" t="s">
        <v>813</v>
      </c>
      <c r="C165" s="528"/>
      <c r="D165" s="403"/>
      <c r="E165" s="403" t="s">
        <v>542</v>
      </c>
      <c r="F165" s="403"/>
      <c r="G165" s="403"/>
      <c r="H165" s="403"/>
      <c r="I165" s="403"/>
      <c r="J165" s="404" t="s">
        <v>814</v>
      </c>
      <c r="K165" s="403"/>
    </row>
    <row r="166" spans="1:11" ht="186">
      <c r="A166" s="389"/>
      <c r="B166" s="390" t="s">
        <v>815</v>
      </c>
      <c r="C166" s="529"/>
      <c r="D166" s="390"/>
      <c r="E166" s="390"/>
      <c r="F166" s="390"/>
      <c r="G166" s="390"/>
      <c r="H166" s="390" t="s">
        <v>542</v>
      </c>
      <c r="I166" s="390"/>
      <c r="J166" s="391" t="s">
        <v>816</v>
      </c>
      <c r="K166" s="390"/>
    </row>
    <row r="167" spans="1:11" s="405" customFormat="1" ht="116.25">
      <c r="A167" s="402"/>
      <c r="B167" s="403" t="s">
        <v>817</v>
      </c>
      <c r="C167" s="403"/>
      <c r="D167" s="403"/>
      <c r="E167" s="403" t="s">
        <v>542</v>
      </c>
      <c r="F167" s="403"/>
      <c r="G167" s="403"/>
      <c r="H167" s="403"/>
      <c r="I167" s="403"/>
      <c r="J167" s="404" t="s">
        <v>818</v>
      </c>
      <c r="K167" s="403"/>
    </row>
    <row r="168" spans="1:11" s="405" customFormat="1" ht="302.25">
      <c r="A168" s="402"/>
      <c r="B168" s="403" t="s">
        <v>819</v>
      </c>
      <c r="C168" s="403"/>
      <c r="D168" s="403"/>
      <c r="E168" s="403" t="s">
        <v>542</v>
      </c>
      <c r="F168" s="403"/>
      <c r="G168" s="403"/>
      <c r="H168" s="403"/>
      <c r="I168" s="403"/>
      <c r="J168" s="404" t="s">
        <v>820</v>
      </c>
      <c r="K168" s="403"/>
    </row>
    <row r="169" spans="1:11" ht="23.45" customHeight="1">
      <c r="A169" s="520" t="s">
        <v>821</v>
      </c>
      <c r="B169" s="521"/>
      <c r="C169" s="334" t="s">
        <v>535</v>
      </c>
      <c r="D169" s="334" t="s">
        <v>146</v>
      </c>
      <c r="E169" s="334" t="s">
        <v>148</v>
      </c>
      <c r="F169" s="334" t="s">
        <v>536</v>
      </c>
      <c r="G169" s="334" t="s">
        <v>537</v>
      </c>
      <c r="H169" s="334" t="s">
        <v>538</v>
      </c>
      <c r="I169" s="334" t="s">
        <v>539</v>
      </c>
      <c r="J169" s="335" t="s">
        <v>540</v>
      </c>
      <c r="K169" s="346"/>
    </row>
    <row r="170" spans="1:11" ht="139.5">
      <c r="A170" s="389"/>
      <c r="B170" s="390" t="s">
        <v>822</v>
      </c>
      <c r="C170" s="390"/>
      <c r="D170" s="390"/>
      <c r="E170" s="390"/>
      <c r="F170" s="390" t="s">
        <v>543</v>
      </c>
      <c r="G170" s="390"/>
      <c r="H170" s="390"/>
      <c r="I170" s="390"/>
      <c r="J170" s="391" t="s">
        <v>823</v>
      </c>
      <c r="K170" s="390"/>
    </row>
    <row r="171" spans="1:11" ht="69.75">
      <c r="A171" s="389"/>
      <c r="B171" s="390" t="s">
        <v>824</v>
      </c>
      <c r="C171" s="390"/>
      <c r="D171" s="390"/>
      <c r="E171" s="390"/>
      <c r="F171" s="390" t="s">
        <v>543</v>
      </c>
      <c r="G171" s="390"/>
      <c r="H171" s="390"/>
      <c r="I171" s="390"/>
      <c r="J171" s="391" t="s">
        <v>825</v>
      </c>
      <c r="K171" s="390"/>
    </row>
    <row r="172" spans="1:11" ht="93">
      <c r="A172" s="389"/>
      <c r="B172" s="390" t="s">
        <v>826</v>
      </c>
      <c r="C172" s="390"/>
      <c r="D172" s="390"/>
      <c r="E172" s="390"/>
      <c r="F172" s="390" t="s">
        <v>543</v>
      </c>
      <c r="G172" s="390"/>
      <c r="H172" s="390"/>
      <c r="I172" s="390"/>
      <c r="J172" s="391" t="s">
        <v>827</v>
      </c>
      <c r="K172" s="390"/>
    </row>
    <row r="173" spans="1:11" ht="116.25">
      <c r="A173" s="389"/>
      <c r="B173" s="390" t="s">
        <v>828</v>
      </c>
      <c r="C173" s="390" t="s">
        <v>829</v>
      </c>
      <c r="D173" s="390"/>
      <c r="E173" s="390"/>
      <c r="F173" s="390" t="s">
        <v>543</v>
      </c>
      <c r="G173" s="390"/>
      <c r="H173" s="390"/>
      <c r="I173" s="390"/>
      <c r="J173" s="391" t="s">
        <v>830</v>
      </c>
      <c r="K173" s="390"/>
    </row>
    <row r="174" spans="1:11" ht="23.45" customHeight="1">
      <c r="A174" s="520" t="s">
        <v>831</v>
      </c>
      <c r="B174" s="521"/>
      <c r="C174" s="334" t="s">
        <v>535</v>
      </c>
      <c r="D174" s="334" t="s">
        <v>146</v>
      </c>
      <c r="E174" s="334" t="s">
        <v>148</v>
      </c>
      <c r="F174" s="334" t="s">
        <v>536</v>
      </c>
      <c r="G174" s="334" t="s">
        <v>537</v>
      </c>
      <c r="H174" s="334" t="s">
        <v>538</v>
      </c>
      <c r="I174" s="334" t="s">
        <v>539</v>
      </c>
      <c r="J174" s="335" t="s">
        <v>540</v>
      </c>
      <c r="K174" s="346"/>
    </row>
    <row r="175" spans="1:11" s="369" customFormat="1" ht="139.5">
      <c r="A175" s="367"/>
      <c r="B175" s="368" t="s">
        <v>832</v>
      </c>
      <c r="C175" s="530" t="s">
        <v>833</v>
      </c>
      <c r="D175" s="368"/>
      <c r="E175" s="368" t="s">
        <v>542</v>
      </c>
      <c r="F175" s="368" t="s">
        <v>543</v>
      </c>
      <c r="G175" s="368"/>
      <c r="H175" s="368"/>
      <c r="I175" s="368"/>
      <c r="J175" s="376" t="s">
        <v>834</v>
      </c>
      <c r="K175" s="368"/>
    </row>
    <row r="176" spans="1:11" s="369" customFormat="1" ht="116.25">
      <c r="A176" s="367"/>
      <c r="B176" s="368" t="s">
        <v>835</v>
      </c>
      <c r="C176" s="531"/>
      <c r="D176" s="368"/>
      <c r="E176" s="368" t="s">
        <v>542</v>
      </c>
      <c r="F176" s="368"/>
      <c r="G176" s="368"/>
      <c r="H176" s="368"/>
      <c r="I176" s="368"/>
      <c r="J176" s="376" t="s">
        <v>836</v>
      </c>
      <c r="K176" s="368"/>
    </row>
    <row r="177" spans="1:11" s="369" customFormat="1" ht="93">
      <c r="A177" s="367"/>
      <c r="B177" s="368" t="s">
        <v>837</v>
      </c>
      <c r="C177" s="368"/>
      <c r="D177" s="368"/>
      <c r="E177" s="368" t="s">
        <v>542</v>
      </c>
      <c r="F177" s="368"/>
      <c r="G177" s="368"/>
      <c r="H177" s="368"/>
      <c r="I177" s="368" t="s">
        <v>543</v>
      </c>
      <c r="J177" s="376" t="s">
        <v>838</v>
      </c>
      <c r="K177" s="368"/>
    </row>
    <row r="178" spans="1:11" ht="93">
      <c r="A178" s="389"/>
      <c r="B178" s="390" t="s">
        <v>839</v>
      </c>
      <c r="C178" s="390"/>
      <c r="D178" s="390"/>
      <c r="E178" s="390"/>
      <c r="F178" s="390"/>
      <c r="G178" s="390"/>
      <c r="H178" s="390" t="s">
        <v>542</v>
      </c>
      <c r="I178" s="390"/>
      <c r="J178" s="391" t="s">
        <v>840</v>
      </c>
      <c r="K178" s="390"/>
    </row>
    <row r="179" spans="1:11" ht="23.45" customHeight="1">
      <c r="A179" s="520" t="s">
        <v>841</v>
      </c>
      <c r="B179" s="521"/>
      <c r="C179" s="334" t="s">
        <v>535</v>
      </c>
      <c r="D179" s="334" t="s">
        <v>146</v>
      </c>
      <c r="E179" s="334" t="s">
        <v>148</v>
      </c>
      <c r="F179" s="334" t="s">
        <v>536</v>
      </c>
      <c r="G179" s="334" t="s">
        <v>537</v>
      </c>
      <c r="H179" s="334" t="s">
        <v>538</v>
      </c>
      <c r="I179" s="334" t="s">
        <v>539</v>
      </c>
      <c r="J179" s="335" t="s">
        <v>540</v>
      </c>
      <c r="K179" s="346"/>
    </row>
    <row r="180" spans="1:11" ht="409.5">
      <c r="A180" s="389"/>
      <c r="B180" s="390" t="s">
        <v>842</v>
      </c>
      <c r="C180" s="390"/>
      <c r="D180" s="390"/>
      <c r="E180" s="390"/>
      <c r="F180" s="390"/>
      <c r="G180" s="390" t="s">
        <v>543</v>
      </c>
      <c r="H180" s="390"/>
      <c r="I180" s="390"/>
      <c r="J180" s="391" t="s">
        <v>843</v>
      </c>
      <c r="K180" s="390"/>
    </row>
    <row r="181" spans="1:11" ht="116.25">
      <c r="A181" s="389"/>
      <c r="B181" s="390" t="s">
        <v>844</v>
      </c>
      <c r="C181" s="390"/>
      <c r="D181" s="390"/>
      <c r="E181" s="390"/>
      <c r="F181" s="390"/>
      <c r="G181" s="390" t="s">
        <v>543</v>
      </c>
      <c r="H181" s="390"/>
      <c r="I181" s="390"/>
      <c r="J181" s="391" t="s">
        <v>845</v>
      </c>
      <c r="K181" s="390"/>
    </row>
    <row r="182" spans="1:11" ht="23.45" customHeight="1">
      <c r="A182" s="520" t="s">
        <v>846</v>
      </c>
      <c r="B182" s="521"/>
      <c r="C182" s="334" t="s">
        <v>535</v>
      </c>
      <c r="D182" s="334" t="s">
        <v>146</v>
      </c>
      <c r="E182" s="334" t="s">
        <v>148</v>
      </c>
      <c r="F182" s="334" t="s">
        <v>536</v>
      </c>
      <c r="G182" s="334" t="s">
        <v>537</v>
      </c>
      <c r="H182" s="334" t="s">
        <v>538</v>
      </c>
      <c r="I182" s="334" t="s">
        <v>539</v>
      </c>
      <c r="J182" s="335" t="s">
        <v>540</v>
      </c>
      <c r="K182" s="346"/>
    </row>
    <row r="183" spans="1:11" s="369" customFormat="1" ht="209.25">
      <c r="A183" s="367"/>
      <c r="B183" s="368" t="s">
        <v>847</v>
      </c>
      <c r="C183" s="368" t="s">
        <v>673</v>
      </c>
      <c r="D183" s="368"/>
      <c r="E183" s="368" t="s">
        <v>542</v>
      </c>
      <c r="F183" s="368"/>
      <c r="G183" s="368"/>
      <c r="H183" s="368"/>
      <c r="I183" s="368" t="s">
        <v>543</v>
      </c>
      <c r="J183" s="376" t="s">
        <v>848</v>
      </c>
      <c r="K183" s="368"/>
    </row>
    <row r="184" spans="1:11" s="369" customFormat="1" ht="69.75">
      <c r="A184" s="367"/>
      <c r="B184" s="368" t="s">
        <v>849</v>
      </c>
      <c r="C184" s="368"/>
      <c r="D184" s="368"/>
      <c r="E184" s="368" t="s">
        <v>542</v>
      </c>
      <c r="F184" s="368"/>
      <c r="G184" s="368"/>
      <c r="H184" s="368"/>
      <c r="I184" s="368" t="s">
        <v>543</v>
      </c>
      <c r="J184" s="376" t="s">
        <v>850</v>
      </c>
      <c r="K184" s="368"/>
    </row>
    <row r="185" spans="1:11" s="369" customFormat="1" ht="69.75">
      <c r="A185" s="367"/>
      <c r="B185" s="368" t="s">
        <v>851</v>
      </c>
      <c r="C185" s="368"/>
      <c r="D185" s="368"/>
      <c r="E185" s="368" t="s">
        <v>542</v>
      </c>
      <c r="F185" s="368"/>
      <c r="G185" s="368"/>
      <c r="H185" s="368"/>
      <c r="I185" s="368" t="s">
        <v>543</v>
      </c>
      <c r="J185" s="376" t="s">
        <v>852</v>
      </c>
      <c r="K185" s="368"/>
    </row>
    <row r="186" spans="1:11" ht="26.25">
      <c r="A186" s="511" t="s">
        <v>154</v>
      </c>
      <c r="B186" s="512"/>
      <c r="C186" s="512"/>
      <c r="D186" s="512"/>
      <c r="E186" s="512"/>
      <c r="F186" s="512"/>
      <c r="G186" s="512"/>
      <c r="H186" s="512"/>
      <c r="I186" s="512"/>
      <c r="J186" s="512"/>
      <c r="K186" s="513"/>
    </row>
    <row r="187" spans="1:11" ht="23.45" customHeight="1">
      <c r="A187" s="505" t="s">
        <v>174</v>
      </c>
      <c r="B187" s="505"/>
      <c r="C187" s="505"/>
      <c r="D187" s="505"/>
      <c r="E187" s="505"/>
      <c r="F187" s="505"/>
      <c r="G187" s="505"/>
      <c r="H187" s="505"/>
      <c r="I187" s="505"/>
      <c r="J187" s="505"/>
      <c r="K187" s="505"/>
    </row>
    <row r="188" spans="1:11" ht="46.5">
      <c r="A188" s="522" t="s">
        <v>853</v>
      </c>
      <c r="B188" s="523"/>
      <c r="C188" s="334" t="s">
        <v>535</v>
      </c>
      <c r="D188" s="334" t="s">
        <v>146</v>
      </c>
      <c r="E188" s="334" t="s">
        <v>148</v>
      </c>
      <c r="F188" s="334" t="s">
        <v>536</v>
      </c>
      <c r="G188" s="334" t="s">
        <v>537</v>
      </c>
      <c r="H188" s="334" t="s">
        <v>538</v>
      </c>
      <c r="I188" s="334" t="s">
        <v>539</v>
      </c>
      <c r="J188" s="335" t="s">
        <v>540</v>
      </c>
      <c r="K188" s="381"/>
    </row>
    <row r="189" spans="1:11" s="342" customFormat="1" ht="93">
      <c r="A189" s="337"/>
      <c r="B189" s="343" t="s">
        <v>854</v>
      </c>
      <c r="C189" s="343" t="s">
        <v>855</v>
      </c>
      <c r="D189" s="343" t="s">
        <v>542</v>
      </c>
      <c r="E189" s="343"/>
      <c r="F189" s="343" t="s">
        <v>543</v>
      </c>
      <c r="G189" s="343"/>
      <c r="H189" s="343"/>
      <c r="I189" s="343"/>
      <c r="J189" s="347" t="s">
        <v>856</v>
      </c>
      <c r="K189" s="343"/>
    </row>
    <row r="190" spans="1:11" ht="46.5">
      <c r="A190" s="520" t="s">
        <v>857</v>
      </c>
      <c r="B190" s="521"/>
      <c r="C190" s="334" t="s">
        <v>535</v>
      </c>
      <c r="D190" s="334" t="s">
        <v>146</v>
      </c>
      <c r="E190" s="334" t="s">
        <v>148</v>
      </c>
      <c r="F190" s="334" t="s">
        <v>536</v>
      </c>
      <c r="G190" s="334" t="s">
        <v>537</v>
      </c>
      <c r="H190" s="334" t="s">
        <v>538</v>
      </c>
      <c r="I190" s="334" t="s">
        <v>539</v>
      </c>
      <c r="J190" s="335" t="s">
        <v>540</v>
      </c>
      <c r="K190" s="346"/>
    </row>
    <row r="191" spans="1:11" ht="46.5">
      <c r="A191" s="389"/>
      <c r="B191" s="390" t="s">
        <v>858</v>
      </c>
      <c r="C191" s="524" t="s">
        <v>653</v>
      </c>
      <c r="D191" s="390"/>
      <c r="E191" s="390"/>
      <c r="F191" s="390" t="s">
        <v>543</v>
      </c>
      <c r="G191" s="390"/>
      <c r="H191" s="390"/>
      <c r="I191" s="390"/>
      <c r="J191" s="517" t="s">
        <v>859</v>
      </c>
      <c r="K191" s="390"/>
    </row>
    <row r="192" spans="1:11" ht="46.5">
      <c r="A192" s="389"/>
      <c r="B192" s="390" t="s">
        <v>860</v>
      </c>
      <c r="C192" s="525"/>
      <c r="D192" s="390"/>
      <c r="E192" s="390"/>
      <c r="F192" s="390" t="s">
        <v>543</v>
      </c>
      <c r="G192" s="390"/>
      <c r="H192" s="390"/>
      <c r="I192" s="390"/>
      <c r="J192" s="518"/>
      <c r="K192" s="390"/>
    </row>
    <row r="193" spans="1:11" ht="93">
      <c r="A193" s="389"/>
      <c r="B193" s="390" t="s">
        <v>861</v>
      </c>
      <c r="C193" s="526"/>
      <c r="D193" s="390"/>
      <c r="E193" s="390"/>
      <c r="F193" s="390" t="s">
        <v>543</v>
      </c>
      <c r="G193" s="390"/>
      <c r="H193" s="390"/>
      <c r="I193" s="390"/>
      <c r="J193" s="519"/>
      <c r="K193" s="390"/>
    </row>
    <row r="194" spans="1:11" ht="23.45" customHeight="1">
      <c r="A194" s="505" t="s">
        <v>175</v>
      </c>
      <c r="B194" s="505"/>
      <c r="C194" s="505"/>
      <c r="D194" s="505"/>
      <c r="E194" s="505"/>
      <c r="F194" s="505"/>
      <c r="G194" s="505"/>
      <c r="H194" s="505"/>
      <c r="I194" s="505"/>
      <c r="J194" s="505"/>
      <c r="K194" s="505"/>
    </row>
    <row r="195" spans="1:11" ht="46.5">
      <c r="A195" s="522" t="s">
        <v>862</v>
      </c>
      <c r="B195" s="523"/>
      <c r="C195" s="334" t="s">
        <v>535</v>
      </c>
      <c r="D195" s="334" t="s">
        <v>146</v>
      </c>
      <c r="E195" s="334" t="s">
        <v>148</v>
      </c>
      <c r="F195" s="334" t="s">
        <v>536</v>
      </c>
      <c r="G195" s="334" t="s">
        <v>537</v>
      </c>
      <c r="H195" s="334" t="s">
        <v>538</v>
      </c>
      <c r="I195" s="334" t="s">
        <v>539</v>
      </c>
      <c r="J195" s="335" t="s">
        <v>540</v>
      </c>
      <c r="K195" s="381"/>
    </row>
    <row r="196" spans="1:11" s="342" customFormat="1" ht="409.5">
      <c r="A196" s="337"/>
      <c r="B196" s="343" t="s">
        <v>863</v>
      </c>
      <c r="C196" s="343" t="s">
        <v>855</v>
      </c>
      <c r="D196" s="343" t="s">
        <v>542</v>
      </c>
      <c r="E196" s="343"/>
      <c r="F196" s="343"/>
      <c r="G196" s="343"/>
      <c r="H196" s="343" t="s">
        <v>543</v>
      </c>
      <c r="I196" s="343"/>
      <c r="J196" s="347" t="s">
        <v>864</v>
      </c>
      <c r="K196" s="343"/>
    </row>
    <row r="197" spans="1:11" ht="46.5">
      <c r="A197" s="520" t="s">
        <v>865</v>
      </c>
      <c r="B197" s="521"/>
      <c r="C197" s="334" t="s">
        <v>535</v>
      </c>
      <c r="D197" s="334" t="s">
        <v>146</v>
      </c>
      <c r="E197" s="334" t="s">
        <v>148</v>
      </c>
      <c r="F197" s="334" t="s">
        <v>536</v>
      </c>
      <c r="G197" s="334" t="s">
        <v>537</v>
      </c>
      <c r="H197" s="334" t="s">
        <v>538</v>
      </c>
      <c r="I197" s="334" t="s">
        <v>539</v>
      </c>
      <c r="J197" s="335" t="s">
        <v>540</v>
      </c>
      <c r="K197" s="346"/>
    </row>
    <row r="198" spans="1:11" ht="395.25">
      <c r="A198" s="389"/>
      <c r="B198" s="390" t="s">
        <v>866</v>
      </c>
      <c r="C198" s="390" t="s">
        <v>855</v>
      </c>
      <c r="D198" s="390"/>
      <c r="E198" s="390"/>
      <c r="F198" s="390"/>
      <c r="G198" s="390"/>
      <c r="H198" s="390" t="s">
        <v>543</v>
      </c>
      <c r="I198" s="390"/>
      <c r="J198" s="391" t="s">
        <v>867</v>
      </c>
      <c r="K198" s="390"/>
    </row>
    <row r="199" spans="1:11" ht="46.5">
      <c r="A199" s="522" t="s">
        <v>868</v>
      </c>
      <c r="B199" s="523"/>
      <c r="C199" s="334" t="s">
        <v>535</v>
      </c>
      <c r="D199" s="334" t="s">
        <v>146</v>
      </c>
      <c r="E199" s="334" t="s">
        <v>148</v>
      </c>
      <c r="F199" s="334" t="s">
        <v>536</v>
      </c>
      <c r="G199" s="334" t="s">
        <v>537</v>
      </c>
      <c r="H199" s="334" t="s">
        <v>538</v>
      </c>
      <c r="I199" s="334" t="s">
        <v>539</v>
      </c>
      <c r="J199" s="335" t="s">
        <v>540</v>
      </c>
      <c r="K199" s="381"/>
    </row>
    <row r="200" spans="1:11" s="342" customFormat="1" ht="116.25">
      <c r="A200" s="337"/>
      <c r="B200" s="343" t="s">
        <v>869</v>
      </c>
      <c r="C200" s="343" t="s">
        <v>653</v>
      </c>
      <c r="D200" s="343" t="s">
        <v>542</v>
      </c>
      <c r="E200" s="343"/>
      <c r="F200" s="343"/>
      <c r="G200" s="343" t="s">
        <v>543</v>
      </c>
      <c r="H200" s="343"/>
      <c r="I200" s="343"/>
      <c r="J200" s="517" t="s">
        <v>870</v>
      </c>
      <c r="K200" s="343"/>
    </row>
    <row r="201" spans="1:11" ht="46.5">
      <c r="A201" s="389"/>
      <c r="B201" s="390" t="s">
        <v>871</v>
      </c>
      <c r="C201" s="390"/>
      <c r="D201" s="390"/>
      <c r="E201" s="390"/>
      <c r="F201" s="390"/>
      <c r="G201" s="390" t="s">
        <v>543</v>
      </c>
      <c r="H201" s="390"/>
      <c r="I201" s="390"/>
      <c r="J201" s="518"/>
      <c r="K201" s="390"/>
    </row>
    <row r="202" spans="1:11" s="369" customFormat="1" ht="23.25">
      <c r="A202" s="367"/>
      <c r="B202" s="368" t="s">
        <v>872</v>
      </c>
      <c r="C202" s="368"/>
      <c r="D202" s="368"/>
      <c r="E202" s="368" t="s">
        <v>542</v>
      </c>
      <c r="F202" s="368"/>
      <c r="G202" s="368" t="s">
        <v>543</v>
      </c>
      <c r="H202" s="368"/>
      <c r="I202" s="368"/>
      <c r="J202" s="518"/>
      <c r="K202" s="368"/>
    </row>
    <row r="203" spans="1:11" s="369" customFormat="1" ht="46.5">
      <c r="A203" s="367"/>
      <c r="B203" s="368" t="s">
        <v>873</v>
      </c>
      <c r="C203" s="368"/>
      <c r="D203" s="368"/>
      <c r="E203" s="368" t="s">
        <v>542</v>
      </c>
      <c r="F203" s="368"/>
      <c r="G203" s="368" t="s">
        <v>543</v>
      </c>
      <c r="H203" s="368"/>
      <c r="I203" s="368"/>
      <c r="J203" s="519"/>
      <c r="K203" s="368"/>
    </row>
    <row r="204" spans="1:11" ht="46.5">
      <c r="A204" s="389"/>
      <c r="B204" s="390" t="s">
        <v>874</v>
      </c>
      <c r="C204" s="390"/>
      <c r="D204" s="390"/>
      <c r="E204" s="390"/>
      <c r="F204" s="390"/>
      <c r="G204" s="390" t="s">
        <v>543</v>
      </c>
      <c r="H204" s="390"/>
      <c r="I204" s="390"/>
      <c r="J204" s="391" t="s">
        <v>875</v>
      </c>
      <c r="K204" s="390"/>
    </row>
    <row r="205" spans="1:11" ht="23.45" customHeight="1">
      <c r="A205" s="505" t="s">
        <v>176</v>
      </c>
      <c r="B205" s="505"/>
      <c r="C205" s="505"/>
      <c r="D205" s="505"/>
      <c r="E205" s="505"/>
      <c r="F205" s="505"/>
      <c r="G205" s="505"/>
      <c r="H205" s="505"/>
      <c r="I205" s="505"/>
      <c r="J205" s="505"/>
      <c r="K205" s="505"/>
    </row>
    <row r="206" spans="1:11" ht="46.5">
      <c r="A206" s="520" t="s">
        <v>876</v>
      </c>
      <c r="B206" s="521"/>
      <c r="C206" s="334" t="s">
        <v>535</v>
      </c>
      <c r="D206" s="334" t="s">
        <v>146</v>
      </c>
      <c r="E206" s="334" t="s">
        <v>148</v>
      </c>
      <c r="F206" s="334" t="s">
        <v>536</v>
      </c>
      <c r="G206" s="334" t="s">
        <v>537</v>
      </c>
      <c r="H206" s="334" t="s">
        <v>538</v>
      </c>
      <c r="I206" s="334" t="s">
        <v>539</v>
      </c>
      <c r="J206" s="335" t="s">
        <v>540</v>
      </c>
      <c r="K206" s="346"/>
    </row>
    <row r="207" spans="1:11" s="342" customFormat="1" ht="46.5">
      <c r="A207" s="337"/>
      <c r="B207" s="343" t="s">
        <v>877</v>
      </c>
      <c r="C207" s="343"/>
      <c r="D207" s="343" t="s">
        <v>542</v>
      </c>
      <c r="E207" s="343"/>
      <c r="F207" s="343"/>
      <c r="G207" s="343"/>
      <c r="H207" s="343" t="s">
        <v>543</v>
      </c>
      <c r="I207" s="343" t="s">
        <v>543</v>
      </c>
      <c r="J207" s="347" t="s">
        <v>878</v>
      </c>
      <c r="K207" s="343"/>
    </row>
    <row r="208" spans="1:11" ht="69.75">
      <c r="A208" s="389"/>
      <c r="B208" s="390" t="s">
        <v>879</v>
      </c>
      <c r="C208" s="390"/>
      <c r="D208" s="390"/>
      <c r="E208" s="390"/>
      <c r="F208" s="390"/>
      <c r="G208" s="390"/>
      <c r="H208" s="390"/>
      <c r="I208" s="390" t="s">
        <v>542</v>
      </c>
      <c r="J208" s="391" t="s">
        <v>880</v>
      </c>
      <c r="K208" s="390"/>
    </row>
    <row r="209" spans="1:11" ht="69.75">
      <c r="A209" s="389"/>
      <c r="B209" s="390" t="s">
        <v>881</v>
      </c>
      <c r="C209" s="390" t="s">
        <v>882</v>
      </c>
      <c r="D209" s="390"/>
      <c r="E209" s="390"/>
      <c r="F209" s="390"/>
      <c r="G209" s="390"/>
      <c r="H209" s="390"/>
      <c r="I209" s="390" t="s">
        <v>542</v>
      </c>
      <c r="J209" s="391" t="s">
        <v>883</v>
      </c>
      <c r="K209" s="390"/>
    </row>
    <row r="210" spans="1:11" ht="46.5">
      <c r="A210" s="389"/>
      <c r="B210" s="390" t="s">
        <v>884</v>
      </c>
      <c r="C210" s="390"/>
      <c r="D210" s="390"/>
      <c r="E210" s="390"/>
      <c r="F210" s="390"/>
      <c r="G210" s="390"/>
      <c r="H210" s="390" t="s">
        <v>542</v>
      </c>
      <c r="I210" s="390" t="s">
        <v>542</v>
      </c>
      <c r="J210" s="391" t="s">
        <v>885</v>
      </c>
      <c r="K210" s="390"/>
    </row>
    <row r="211" spans="1:11" ht="46.5">
      <c r="A211" s="522" t="s">
        <v>886</v>
      </c>
      <c r="B211" s="523"/>
      <c r="C211" s="334" t="s">
        <v>535</v>
      </c>
      <c r="D211" s="334" t="s">
        <v>146</v>
      </c>
      <c r="E211" s="334" t="s">
        <v>148</v>
      </c>
      <c r="F211" s="334" t="s">
        <v>536</v>
      </c>
      <c r="G211" s="334" t="s">
        <v>537</v>
      </c>
      <c r="H211" s="334" t="s">
        <v>538</v>
      </c>
      <c r="I211" s="334" t="s">
        <v>539</v>
      </c>
      <c r="J211" s="335" t="s">
        <v>540</v>
      </c>
      <c r="K211" s="381"/>
    </row>
    <row r="212" spans="1:11" s="342" customFormat="1" ht="23.25">
      <c r="A212" s="337"/>
      <c r="B212" s="343" t="s">
        <v>887</v>
      </c>
      <c r="C212" s="343"/>
      <c r="D212" s="343" t="s">
        <v>542</v>
      </c>
      <c r="E212" s="343"/>
      <c r="F212" s="343"/>
      <c r="G212" s="343"/>
      <c r="H212" s="343"/>
      <c r="I212" s="343" t="s">
        <v>543</v>
      </c>
      <c r="J212" s="347" t="s">
        <v>888</v>
      </c>
      <c r="K212" s="343"/>
    </row>
    <row r="213" spans="1:11" ht="46.5">
      <c r="A213" s="389"/>
      <c r="B213" s="390" t="s">
        <v>889</v>
      </c>
      <c r="C213" s="390"/>
      <c r="D213" s="390"/>
      <c r="E213" s="390"/>
      <c r="F213" s="390"/>
      <c r="G213" s="390"/>
      <c r="H213" s="390"/>
      <c r="I213" s="390" t="s">
        <v>542</v>
      </c>
      <c r="J213" s="391" t="s">
        <v>890</v>
      </c>
      <c r="K213" s="390"/>
    </row>
    <row r="214" spans="1:11" ht="46.5">
      <c r="A214" s="520" t="s">
        <v>891</v>
      </c>
      <c r="B214" s="521"/>
      <c r="C214" s="334" t="s">
        <v>535</v>
      </c>
      <c r="D214" s="334" t="s">
        <v>146</v>
      </c>
      <c r="E214" s="334" t="s">
        <v>148</v>
      </c>
      <c r="F214" s="334" t="s">
        <v>536</v>
      </c>
      <c r="G214" s="334" t="s">
        <v>537</v>
      </c>
      <c r="H214" s="334" t="s">
        <v>538</v>
      </c>
      <c r="I214" s="334" t="s">
        <v>539</v>
      </c>
      <c r="J214" s="335" t="s">
        <v>540</v>
      </c>
      <c r="K214" s="346"/>
    </row>
    <row r="215" spans="1:11" ht="67.900000000000006" customHeight="1">
      <c r="A215" s="389"/>
      <c r="B215" s="390" t="s">
        <v>892</v>
      </c>
      <c r="C215" s="390"/>
      <c r="D215" s="390"/>
      <c r="E215" s="390"/>
      <c r="F215" s="390"/>
      <c r="G215" s="390"/>
      <c r="H215" s="390" t="s">
        <v>542</v>
      </c>
      <c r="I215" s="390" t="s">
        <v>543</v>
      </c>
      <c r="J215" s="391" t="s">
        <v>893</v>
      </c>
      <c r="K215" s="390"/>
    </row>
    <row r="216" spans="1:11" ht="69.75">
      <c r="A216" s="389"/>
      <c r="B216" s="390" t="s">
        <v>894</v>
      </c>
      <c r="C216" s="390"/>
      <c r="D216" s="390"/>
      <c r="E216" s="390"/>
      <c r="F216" s="390"/>
      <c r="G216" s="390"/>
      <c r="H216" s="390" t="s">
        <v>542</v>
      </c>
      <c r="I216" s="390" t="s">
        <v>543</v>
      </c>
      <c r="J216" s="391" t="s">
        <v>895</v>
      </c>
      <c r="K216" s="390"/>
    </row>
    <row r="217" spans="1:11" ht="93">
      <c r="A217" s="389"/>
      <c r="B217" s="390" t="s">
        <v>896</v>
      </c>
      <c r="C217" s="390"/>
      <c r="D217" s="390"/>
      <c r="E217" s="390"/>
      <c r="F217" s="390"/>
      <c r="G217" s="390"/>
      <c r="H217" s="390" t="s">
        <v>542</v>
      </c>
      <c r="I217" s="390" t="s">
        <v>543</v>
      </c>
      <c r="J217" s="391" t="s">
        <v>897</v>
      </c>
      <c r="K217" s="390"/>
    </row>
    <row r="218" spans="1:11" ht="46.5">
      <c r="A218" s="522" t="s">
        <v>898</v>
      </c>
      <c r="B218" s="523"/>
      <c r="C218" s="334" t="s">
        <v>535</v>
      </c>
      <c r="D218" s="334" t="s">
        <v>146</v>
      </c>
      <c r="E218" s="334" t="s">
        <v>148</v>
      </c>
      <c r="F218" s="334" t="s">
        <v>536</v>
      </c>
      <c r="G218" s="334" t="s">
        <v>537</v>
      </c>
      <c r="H218" s="334" t="s">
        <v>538</v>
      </c>
      <c r="I218" s="334" t="s">
        <v>539</v>
      </c>
      <c r="J218" s="335" t="s">
        <v>540</v>
      </c>
      <c r="K218" s="381"/>
    </row>
    <row r="219" spans="1:11" ht="46.5">
      <c r="A219" s="389"/>
      <c r="B219" s="390" t="s">
        <v>899</v>
      </c>
      <c r="C219" s="390"/>
      <c r="D219" s="390"/>
      <c r="E219" s="390"/>
      <c r="F219" s="390"/>
      <c r="G219" s="390"/>
      <c r="H219" s="390"/>
      <c r="I219" s="390" t="s">
        <v>543</v>
      </c>
      <c r="J219" s="391" t="s">
        <v>900</v>
      </c>
      <c r="K219" s="390"/>
    </row>
    <row r="220" spans="1:11" ht="139.5">
      <c r="A220" s="389"/>
      <c r="B220" s="390" t="s">
        <v>901</v>
      </c>
      <c r="C220" s="390"/>
      <c r="D220" s="390"/>
      <c r="E220" s="390"/>
      <c r="F220" s="390"/>
      <c r="G220" s="390"/>
      <c r="H220" s="390" t="s">
        <v>542</v>
      </c>
      <c r="I220" s="390" t="s">
        <v>543</v>
      </c>
      <c r="J220" s="391" t="s">
        <v>902</v>
      </c>
      <c r="K220" s="390"/>
    </row>
    <row r="221" spans="1:11" ht="46.5">
      <c r="A221" s="389"/>
      <c r="B221" s="390" t="s">
        <v>903</v>
      </c>
      <c r="C221" s="390"/>
      <c r="D221" s="390"/>
      <c r="E221" s="390"/>
      <c r="F221" s="390"/>
      <c r="G221" s="390"/>
      <c r="H221" s="390" t="s">
        <v>542</v>
      </c>
      <c r="I221" s="390" t="s">
        <v>543</v>
      </c>
      <c r="J221" s="391" t="s">
        <v>904</v>
      </c>
      <c r="K221" s="390"/>
    </row>
    <row r="222" spans="1:11" ht="26.25">
      <c r="A222" s="511" t="s">
        <v>155</v>
      </c>
      <c r="B222" s="512"/>
      <c r="C222" s="512"/>
      <c r="D222" s="512"/>
      <c r="E222" s="512"/>
      <c r="F222" s="512"/>
      <c r="G222" s="512"/>
      <c r="H222" s="512"/>
      <c r="I222" s="512"/>
      <c r="J222" s="512"/>
      <c r="K222" s="513"/>
    </row>
    <row r="223" spans="1:11" ht="23.45" customHeight="1">
      <c r="A223" s="505" t="s">
        <v>177</v>
      </c>
      <c r="B223" s="505"/>
      <c r="C223" s="505"/>
      <c r="D223" s="505"/>
      <c r="E223" s="505"/>
      <c r="F223" s="505"/>
      <c r="G223" s="505"/>
      <c r="H223" s="505"/>
      <c r="I223" s="505"/>
      <c r="J223" s="505"/>
      <c r="K223" s="505"/>
    </row>
    <row r="224" spans="1:11" ht="46.5">
      <c r="A224" s="506"/>
      <c r="B224" s="507"/>
      <c r="C224" s="406" t="s">
        <v>535</v>
      </c>
      <c r="D224" s="406" t="s">
        <v>146</v>
      </c>
      <c r="E224" s="406" t="s">
        <v>148</v>
      </c>
      <c r="F224" s="406" t="s">
        <v>536</v>
      </c>
      <c r="G224" s="406" t="s">
        <v>537</v>
      </c>
      <c r="H224" s="406" t="s">
        <v>538</v>
      </c>
      <c r="I224" s="406" t="s">
        <v>539</v>
      </c>
      <c r="J224" s="407" t="s">
        <v>540</v>
      </c>
      <c r="K224" s="408"/>
    </row>
    <row r="225" spans="1:11" s="342" customFormat="1" ht="69.75">
      <c r="A225" s="337"/>
      <c r="B225" s="343" t="s">
        <v>905</v>
      </c>
      <c r="C225" s="343"/>
      <c r="D225" s="343" t="s">
        <v>542</v>
      </c>
      <c r="E225" s="343"/>
      <c r="F225" s="514" t="s">
        <v>543</v>
      </c>
      <c r="G225" s="515"/>
      <c r="H225" s="515"/>
      <c r="I225" s="516"/>
      <c r="J225" s="347" t="s">
        <v>906</v>
      </c>
      <c r="K225" s="343"/>
    </row>
    <row r="226" spans="1:11" ht="69.75">
      <c r="A226" s="389"/>
      <c r="B226" s="390" t="s">
        <v>907</v>
      </c>
      <c r="C226" s="390"/>
      <c r="D226" s="390"/>
      <c r="E226" s="409"/>
      <c r="F226" s="410"/>
      <c r="G226" s="410" t="s">
        <v>543</v>
      </c>
      <c r="H226" s="410"/>
      <c r="I226" s="410"/>
      <c r="J226" s="391" t="s">
        <v>908</v>
      </c>
      <c r="K226" s="390"/>
    </row>
    <row r="227" spans="1:11" ht="69.75">
      <c r="A227" s="389"/>
      <c r="B227" s="390" t="s">
        <v>909</v>
      </c>
      <c r="C227" s="390"/>
      <c r="D227" s="390"/>
      <c r="E227" s="390"/>
      <c r="F227" s="408"/>
      <c r="G227" s="408"/>
      <c r="H227" s="408"/>
      <c r="I227" s="408" t="s">
        <v>542</v>
      </c>
      <c r="J227" s="391" t="s">
        <v>910</v>
      </c>
      <c r="K227" s="390"/>
    </row>
    <row r="228" spans="1:11" ht="23.45" customHeight="1">
      <c r="A228" s="505" t="s">
        <v>178</v>
      </c>
      <c r="B228" s="505"/>
      <c r="C228" s="505"/>
      <c r="D228" s="505"/>
      <c r="E228" s="505"/>
      <c r="F228" s="505"/>
      <c r="G228" s="505"/>
      <c r="H228" s="505"/>
      <c r="I228" s="505"/>
      <c r="J228" s="505"/>
      <c r="K228" s="505"/>
    </row>
    <row r="229" spans="1:11" ht="46.5">
      <c r="A229" s="506"/>
      <c r="B229" s="507"/>
      <c r="C229" s="406" t="s">
        <v>535</v>
      </c>
      <c r="D229" s="406" t="s">
        <v>146</v>
      </c>
      <c r="E229" s="406" t="s">
        <v>148</v>
      </c>
      <c r="F229" s="406" t="s">
        <v>536</v>
      </c>
      <c r="G229" s="406" t="s">
        <v>537</v>
      </c>
      <c r="H229" s="406" t="s">
        <v>538</v>
      </c>
      <c r="I229" s="406" t="s">
        <v>539</v>
      </c>
      <c r="J229" s="407" t="s">
        <v>540</v>
      </c>
      <c r="K229" s="408"/>
    </row>
    <row r="230" spans="1:11" s="369" customFormat="1" ht="139.5">
      <c r="A230" s="367"/>
      <c r="B230" s="368" t="s">
        <v>911</v>
      </c>
      <c r="C230" s="368" t="s">
        <v>912</v>
      </c>
      <c r="D230" s="368"/>
      <c r="E230" s="368" t="s">
        <v>543</v>
      </c>
      <c r="F230" s="368"/>
      <c r="G230" s="368"/>
      <c r="H230" s="368"/>
      <c r="I230" s="368"/>
      <c r="J230" s="376" t="s">
        <v>913</v>
      </c>
      <c r="K230" s="368"/>
    </row>
    <row r="231" spans="1:11" ht="325.5">
      <c r="A231" s="389"/>
      <c r="B231" s="390" t="s">
        <v>914</v>
      </c>
      <c r="C231" s="390" t="s">
        <v>800</v>
      </c>
      <c r="D231" s="390"/>
      <c r="E231" s="390"/>
      <c r="F231" s="390"/>
      <c r="G231" s="390" t="s">
        <v>543</v>
      </c>
      <c r="H231" s="390"/>
      <c r="I231" s="390"/>
      <c r="J231" s="391" t="s">
        <v>915</v>
      </c>
      <c r="K231" s="390"/>
    </row>
    <row r="232" spans="1:11" s="369" customFormat="1" ht="209.25">
      <c r="A232" s="367"/>
      <c r="B232" s="368" t="s">
        <v>916</v>
      </c>
      <c r="C232" s="368" t="s">
        <v>800</v>
      </c>
      <c r="D232" s="368"/>
      <c r="E232" s="368" t="s">
        <v>542</v>
      </c>
      <c r="F232" s="368" t="s">
        <v>543</v>
      </c>
      <c r="G232" s="368" t="s">
        <v>543</v>
      </c>
      <c r="H232" s="368"/>
      <c r="I232" s="368"/>
      <c r="J232" s="376" t="s">
        <v>917</v>
      </c>
      <c r="K232" s="368"/>
    </row>
    <row r="233" spans="1:11" s="369" customFormat="1" ht="69.75">
      <c r="A233" s="367"/>
      <c r="B233" s="368" t="s">
        <v>918</v>
      </c>
      <c r="C233" s="368"/>
      <c r="D233" s="368"/>
      <c r="E233" s="368" t="s">
        <v>542</v>
      </c>
      <c r="F233" s="368"/>
      <c r="G233" s="368"/>
      <c r="H233" s="368" t="s">
        <v>543</v>
      </c>
      <c r="I233" s="368"/>
      <c r="J233" s="376" t="s">
        <v>919</v>
      </c>
      <c r="K233" s="368"/>
    </row>
    <row r="234" spans="1:11" s="369" customFormat="1" ht="69.75">
      <c r="A234" s="367"/>
      <c r="B234" s="368" t="s">
        <v>920</v>
      </c>
      <c r="C234" s="368"/>
      <c r="D234" s="368"/>
      <c r="E234" s="368" t="s">
        <v>542</v>
      </c>
      <c r="F234" s="368"/>
      <c r="G234" s="368"/>
      <c r="H234" s="368"/>
      <c r="I234" s="368" t="s">
        <v>543</v>
      </c>
      <c r="J234" s="376" t="s">
        <v>921</v>
      </c>
      <c r="K234" s="368"/>
    </row>
    <row r="235" spans="1:11" ht="23.45" customHeight="1">
      <c r="A235" s="505" t="s">
        <v>179</v>
      </c>
      <c r="B235" s="505"/>
      <c r="C235" s="505"/>
      <c r="D235" s="505"/>
      <c r="E235" s="505"/>
      <c r="F235" s="505"/>
      <c r="G235" s="505"/>
      <c r="H235" s="505"/>
      <c r="I235" s="505"/>
      <c r="J235" s="505"/>
      <c r="K235" s="505"/>
    </row>
    <row r="236" spans="1:11" ht="46.5">
      <c r="A236" s="506"/>
      <c r="B236" s="507"/>
      <c r="C236" s="406" t="s">
        <v>535</v>
      </c>
      <c r="D236" s="406" t="s">
        <v>146</v>
      </c>
      <c r="E236" s="406" t="s">
        <v>148</v>
      </c>
      <c r="F236" s="406" t="s">
        <v>536</v>
      </c>
      <c r="G236" s="406" t="s">
        <v>537</v>
      </c>
      <c r="H236" s="406" t="s">
        <v>538</v>
      </c>
      <c r="I236" s="406" t="s">
        <v>539</v>
      </c>
      <c r="J236" s="407" t="s">
        <v>540</v>
      </c>
      <c r="K236" s="408"/>
    </row>
    <row r="237" spans="1:11" s="342" customFormat="1" ht="93">
      <c r="A237" s="337"/>
      <c r="B237" s="343" t="s">
        <v>922</v>
      </c>
      <c r="C237" s="343"/>
      <c r="D237" s="343" t="s">
        <v>542</v>
      </c>
      <c r="E237" s="343"/>
      <c r="F237" s="508" t="s">
        <v>543</v>
      </c>
      <c r="G237" s="509"/>
      <c r="H237" s="509"/>
      <c r="I237" s="510"/>
      <c r="J237" s="347" t="s">
        <v>923</v>
      </c>
      <c r="K237" s="343"/>
    </row>
    <row r="238" spans="1:11" s="342" customFormat="1" ht="139.5">
      <c r="A238" s="337"/>
      <c r="B238" s="343" t="s">
        <v>924</v>
      </c>
      <c r="C238" s="343" t="s">
        <v>925</v>
      </c>
      <c r="D238" s="343" t="s">
        <v>542</v>
      </c>
      <c r="E238" s="343"/>
      <c r="F238" s="508" t="s">
        <v>543</v>
      </c>
      <c r="G238" s="509"/>
      <c r="H238" s="509"/>
      <c r="I238" s="510"/>
      <c r="J238" s="347" t="s">
        <v>926</v>
      </c>
      <c r="K238" s="343"/>
    </row>
  </sheetData>
  <mergeCells count="118">
    <mergeCell ref="A12:B12"/>
    <mergeCell ref="J13:J15"/>
    <mergeCell ref="A17:K17"/>
    <mergeCell ref="A18:B18"/>
    <mergeCell ref="J19:J20"/>
    <mergeCell ref="F20:I20"/>
    <mergeCell ref="A2:K2"/>
    <mergeCell ref="A3:K3"/>
    <mergeCell ref="A4:B4"/>
    <mergeCell ref="A9:B9"/>
    <mergeCell ref="F10:I10"/>
    <mergeCell ref="F11:I11"/>
    <mergeCell ref="J30:J33"/>
    <mergeCell ref="A34:B34"/>
    <mergeCell ref="A36:K36"/>
    <mergeCell ref="A39:K39"/>
    <mergeCell ref="A40:B40"/>
    <mergeCell ref="A42:B42"/>
    <mergeCell ref="A21:B21"/>
    <mergeCell ref="F24:I24"/>
    <mergeCell ref="F25:I25"/>
    <mergeCell ref="F26:I26"/>
    <mergeCell ref="A27:K27"/>
    <mergeCell ref="A28:B28"/>
    <mergeCell ref="C51:C53"/>
    <mergeCell ref="F51:I51"/>
    <mergeCell ref="A54:K54"/>
    <mergeCell ref="A55:B55"/>
    <mergeCell ref="A57:B57"/>
    <mergeCell ref="A59:B59"/>
    <mergeCell ref="C43:C44"/>
    <mergeCell ref="J43:J44"/>
    <mergeCell ref="A45:B45"/>
    <mergeCell ref="C46:C48"/>
    <mergeCell ref="A49:K49"/>
    <mergeCell ref="A50:B50"/>
    <mergeCell ref="A72:B72"/>
    <mergeCell ref="A74:K74"/>
    <mergeCell ref="A75:B75"/>
    <mergeCell ref="A77:B77"/>
    <mergeCell ref="A81:B81"/>
    <mergeCell ref="A86:B86"/>
    <mergeCell ref="A61:K61"/>
    <mergeCell ref="A62:B62"/>
    <mergeCell ref="A64:B64"/>
    <mergeCell ref="A66:B66"/>
    <mergeCell ref="A68:B68"/>
    <mergeCell ref="A70:B70"/>
    <mergeCell ref="F97:I97"/>
    <mergeCell ref="F99:I99"/>
    <mergeCell ref="F100:I100"/>
    <mergeCell ref="A101:B101"/>
    <mergeCell ref="A104:B104"/>
    <mergeCell ref="F105:I105"/>
    <mergeCell ref="A90:B90"/>
    <mergeCell ref="A92:K92"/>
    <mergeCell ref="A93:K93"/>
    <mergeCell ref="A94:B94"/>
    <mergeCell ref="F95:I95"/>
    <mergeCell ref="A96:B96"/>
    <mergeCell ref="A125:K125"/>
    <mergeCell ref="A126:B126"/>
    <mergeCell ref="C127:C129"/>
    <mergeCell ref="A130:B130"/>
    <mergeCell ref="J131:J132"/>
    <mergeCell ref="A133:B133"/>
    <mergeCell ref="A106:K106"/>
    <mergeCell ref="A107:B107"/>
    <mergeCell ref="A111:B111"/>
    <mergeCell ref="A115:B115"/>
    <mergeCell ref="A119:K119"/>
    <mergeCell ref="C120:C122"/>
    <mergeCell ref="J150:J151"/>
    <mergeCell ref="A153:K153"/>
    <mergeCell ref="A154:B154"/>
    <mergeCell ref="F155:I155"/>
    <mergeCell ref="A156:B156"/>
    <mergeCell ref="A158:B158"/>
    <mergeCell ref="A139:B139"/>
    <mergeCell ref="A142:K142"/>
    <mergeCell ref="A143:K143"/>
    <mergeCell ref="A144:B144"/>
    <mergeCell ref="A148:B148"/>
    <mergeCell ref="F149:I149"/>
    <mergeCell ref="A179:B179"/>
    <mergeCell ref="A182:B182"/>
    <mergeCell ref="A186:K186"/>
    <mergeCell ref="A187:K187"/>
    <mergeCell ref="A188:B188"/>
    <mergeCell ref="A190:B190"/>
    <mergeCell ref="A161:K161"/>
    <mergeCell ref="A162:B162"/>
    <mergeCell ref="C164:C166"/>
    <mergeCell ref="A169:B169"/>
    <mergeCell ref="A174:B174"/>
    <mergeCell ref="C175:C176"/>
    <mergeCell ref="J200:J203"/>
    <mergeCell ref="A205:K205"/>
    <mergeCell ref="A206:B206"/>
    <mergeCell ref="A211:B211"/>
    <mergeCell ref="A214:B214"/>
    <mergeCell ref="A218:B218"/>
    <mergeCell ref="C191:C193"/>
    <mergeCell ref="J191:J193"/>
    <mergeCell ref="A194:K194"/>
    <mergeCell ref="A195:B195"/>
    <mergeCell ref="A197:B197"/>
    <mergeCell ref="A199:B199"/>
    <mergeCell ref="A235:K235"/>
    <mergeCell ref="A236:B236"/>
    <mergeCell ref="F237:I237"/>
    <mergeCell ref="F238:I238"/>
    <mergeCell ref="A222:K222"/>
    <mergeCell ref="A223:K223"/>
    <mergeCell ref="A224:B224"/>
    <mergeCell ref="F225:I225"/>
    <mergeCell ref="A228:K228"/>
    <mergeCell ref="A229:B22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55"/>
  <sheetViews>
    <sheetView zoomScale="89" zoomScaleNormal="89" workbookViewId="0">
      <selection activeCell="E3" sqref="E3:J3"/>
    </sheetView>
  </sheetViews>
  <sheetFormatPr baseColWidth="10" defaultRowHeight="15"/>
  <cols>
    <col min="1" max="1" width="23" customWidth="1"/>
    <col min="2" max="2" width="23" style="53" customWidth="1"/>
    <col min="3" max="3" width="23" style="29" customWidth="1"/>
    <col min="4" max="4" width="5.7109375" customWidth="1"/>
    <col min="5" max="5" width="40.7109375" customWidth="1"/>
    <col min="6" max="6" width="55.7109375" customWidth="1"/>
    <col min="7" max="7" width="6.28515625" customWidth="1"/>
    <col min="8" max="8" width="6.28515625" style="28" customWidth="1"/>
    <col min="9" max="11" width="6.28515625" customWidth="1"/>
    <col min="14" max="14" width="40.7109375" customWidth="1"/>
    <col min="15" max="15" width="54.7109375" customWidth="1"/>
    <col min="16" max="20" width="6.28515625" customWidth="1"/>
  </cols>
  <sheetData>
    <row r="1" spans="1:11" ht="25.5" customHeight="1">
      <c r="A1" s="599" t="s">
        <v>67</v>
      </c>
      <c r="B1" s="599"/>
      <c r="C1" s="599"/>
      <c r="D1" s="599"/>
      <c r="E1" s="604" t="s">
        <v>182</v>
      </c>
      <c r="F1" s="605"/>
      <c r="G1" s="605"/>
      <c r="H1" s="605"/>
      <c r="I1" s="605"/>
      <c r="J1" s="605"/>
    </row>
    <row r="2" spans="1:11" ht="42.75" customHeight="1">
      <c r="A2" s="600"/>
      <c r="B2" s="600"/>
      <c r="C2" s="600"/>
      <c r="D2" s="600"/>
      <c r="E2" s="606" t="s">
        <v>184</v>
      </c>
      <c r="F2" s="607"/>
      <c r="G2" s="607"/>
      <c r="H2" s="607"/>
      <c r="I2" s="607"/>
      <c r="J2" s="607"/>
    </row>
    <row r="3" spans="1:11" s="83" customFormat="1" ht="42.75" customHeight="1">
      <c r="A3" s="600"/>
      <c r="B3" s="600"/>
      <c r="C3" s="600"/>
      <c r="D3" s="600"/>
      <c r="E3" s="601" t="s">
        <v>237</v>
      </c>
      <c r="F3" s="602"/>
      <c r="G3" s="602"/>
      <c r="H3" s="602"/>
      <c r="I3" s="602"/>
      <c r="J3" s="602"/>
    </row>
    <row r="6" spans="1:11" ht="40.5" customHeight="1">
      <c r="D6" s="595" t="s">
        <v>234</v>
      </c>
      <c r="E6" s="595"/>
      <c r="F6" s="595"/>
      <c r="G6" s="595"/>
      <c r="H6" s="595"/>
      <c r="I6" s="595"/>
      <c r="J6" s="595"/>
      <c r="K6" s="595"/>
    </row>
    <row r="7" spans="1:11" ht="63" customHeight="1">
      <c r="D7" s="66" t="s">
        <v>1</v>
      </c>
      <c r="E7" s="65" t="s">
        <v>5</v>
      </c>
      <c r="F7" s="64" t="s">
        <v>29</v>
      </c>
      <c r="G7" s="61" t="s">
        <v>31</v>
      </c>
      <c r="H7" s="61" t="s">
        <v>31</v>
      </c>
      <c r="I7" s="62" t="s">
        <v>31</v>
      </c>
      <c r="J7" s="61" t="s">
        <v>31</v>
      </c>
      <c r="K7" s="63" t="s">
        <v>30</v>
      </c>
    </row>
    <row r="8" spans="1:11" ht="51">
      <c r="A8" s="38" t="s">
        <v>36</v>
      </c>
      <c r="B8" s="73" t="s">
        <v>86</v>
      </c>
      <c r="C8" s="37" t="s">
        <v>41</v>
      </c>
      <c r="D8" s="27">
        <v>1</v>
      </c>
      <c r="E8" s="33" t="s">
        <v>238</v>
      </c>
      <c r="F8" s="30" t="s">
        <v>241</v>
      </c>
      <c r="G8" s="44"/>
      <c r="H8" s="44"/>
      <c r="I8" s="44"/>
      <c r="J8" s="45"/>
      <c r="K8" s="20"/>
    </row>
    <row r="9" spans="1:11" ht="15" customHeight="1">
      <c r="A9" s="596" t="s">
        <v>37</v>
      </c>
      <c r="B9" s="597" t="s">
        <v>85</v>
      </c>
      <c r="C9" s="603" t="s">
        <v>42</v>
      </c>
      <c r="D9" s="585">
        <v>2</v>
      </c>
      <c r="E9" s="21" t="s">
        <v>6</v>
      </c>
      <c r="F9" s="31" t="s">
        <v>33</v>
      </c>
      <c r="G9" s="587"/>
      <c r="H9" s="43"/>
      <c r="I9" s="587"/>
      <c r="J9" s="589"/>
      <c r="K9" s="591"/>
    </row>
    <row r="10" spans="1:11" ht="44.25" customHeight="1">
      <c r="A10" s="596"/>
      <c r="B10" s="597"/>
      <c r="C10" s="603"/>
      <c r="D10" s="586"/>
      <c r="E10" s="22" t="s">
        <v>239</v>
      </c>
      <c r="F10" s="32" t="s">
        <v>242</v>
      </c>
      <c r="G10" s="588"/>
      <c r="H10" s="44"/>
      <c r="I10" s="588"/>
      <c r="J10" s="590"/>
      <c r="K10" s="591"/>
    </row>
    <row r="11" spans="1:11" ht="15" customHeight="1">
      <c r="A11" s="596" t="s">
        <v>38</v>
      </c>
      <c r="B11" s="597" t="s">
        <v>87</v>
      </c>
      <c r="C11" s="598" t="s">
        <v>43</v>
      </c>
      <c r="D11" s="585">
        <v>3</v>
      </c>
      <c r="E11" s="21" t="s">
        <v>7</v>
      </c>
      <c r="F11" s="31" t="s">
        <v>34</v>
      </c>
      <c r="G11" s="587"/>
      <c r="H11" s="43"/>
      <c r="I11" s="587"/>
      <c r="J11" s="589"/>
      <c r="K11" s="591"/>
    </row>
    <row r="12" spans="1:11" ht="25.5">
      <c r="A12" s="596"/>
      <c r="B12" s="597"/>
      <c r="C12" s="598"/>
      <c r="D12" s="586"/>
      <c r="E12" s="22" t="s">
        <v>52</v>
      </c>
      <c r="F12" s="35" t="s">
        <v>47</v>
      </c>
      <c r="G12" s="588"/>
      <c r="H12" s="44"/>
      <c r="I12" s="588"/>
      <c r="J12" s="590"/>
      <c r="K12" s="591"/>
    </row>
    <row r="13" spans="1:11" ht="15" customHeight="1">
      <c r="A13" s="596" t="s">
        <v>39</v>
      </c>
      <c r="B13" s="597" t="s">
        <v>88</v>
      </c>
      <c r="C13" s="598" t="s">
        <v>44</v>
      </c>
      <c r="D13" s="585">
        <v>4</v>
      </c>
      <c r="E13" s="21" t="s">
        <v>8</v>
      </c>
      <c r="F13" s="31" t="s">
        <v>35</v>
      </c>
      <c r="G13" s="587"/>
      <c r="H13" s="43"/>
      <c r="I13" s="587"/>
      <c r="J13" s="589"/>
      <c r="K13" s="591"/>
    </row>
    <row r="14" spans="1:11" ht="38.25">
      <c r="A14" s="596"/>
      <c r="B14" s="597"/>
      <c r="C14" s="598"/>
      <c r="D14" s="586"/>
      <c r="E14" s="22" t="s">
        <v>240</v>
      </c>
      <c r="F14" s="32" t="s">
        <v>48</v>
      </c>
      <c r="G14" s="588"/>
      <c r="H14" s="44"/>
      <c r="I14" s="588"/>
      <c r="J14" s="590"/>
      <c r="K14" s="591"/>
    </row>
    <row r="15" spans="1:11">
      <c r="A15" s="596" t="s">
        <v>40</v>
      </c>
      <c r="B15" s="597" t="s">
        <v>89</v>
      </c>
      <c r="C15" s="598" t="s">
        <v>45</v>
      </c>
      <c r="D15" s="585">
        <v>5</v>
      </c>
      <c r="E15" s="21" t="s">
        <v>9</v>
      </c>
      <c r="F15" s="31" t="s">
        <v>32</v>
      </c>
      <c r="G15" s="587"/>
      <c r="H15" s="43"/>
      <c r="I15" s="587"/>
      <c r="J15" s="589"/>
      <c r="K15" s="591"/>
    </row>
    <row r="16" spans="1:11" ht="25.5">
      <c r="A16" s="596"/>
      <c r="B16" s="597"/>
      <c r="C16" s="598"/>
      <c r="D16" s="586"/>
      <c r="E16" s="22" t="s">
        <v>53</v>
      </c>
      <c r="F16" s="32" t="s">
        <v>49</v>
      </c>
      <c r="G16" s="588"/>
      <c r="H16" s="44"/>
      <c r="I16" s="588"/>
      <c r="J16" s="590"/>
      <c r="K16" s="591"/>
    </row>
    <row r="19" spans="1:20" ht="40.5" customHeight="1">
      <c r="D19" s="592" t="s">
        <v>235</v>
      </c>
      <c r="E19" s="592"/>
      <c r="F19" s="592"/>
      <c r="G19" s="592"/>
      <c r="H19" s="592"/>
      <c r="I19" s="592"/>
      <c r="J19" s="592"/>
      <c r="K19" s="592"/>
      <c r="P19" s="40"/>
    </row>
    <row r="20" spans="1:20" ht="63" customHeight="1">
      <c r="D20" s="66" t="s">
        <v>1</v>
      </c>
      <c r="E20" s="65" t="s">
        <v>5</v>
      </c>
      <c r="F20" s="64" t="s">
        <v>29</v>
      </c>
      <c r="G20" s="67" t="s">
        <v>31</v>
      </c>
      <c r="H20" s="61" t="s">
        <v>31</v>
      </c>
      <c r="I20" s="62" t="s">
        <v>31</v>
      </c>
      <c r="J20" s="61" t="s">
        <v>31</v>
      </c>
      <c r="K20" s="63" t="s">
        <v>30</v>
      </c>
      <c r="M20" s="26"/>
      <c r="N20" s="36"/>
      <c r="O20" s="26"/>
      <c r="P20" s="41"/>
    </row>
    <row r="21" spans="1:20" ht="38.25">
      <c r="A21" s="38" t="s">
        <v>36</v>
      </c>
      <c r="B21" s="73" t="s">
        <v>86</v>
      </c>
      <c r="C21" s="37" t="s">
        <v>41</v>
      </c>
      <c r="D21" s="42">
        <v>1</v>
      </c>
      <c r="E21" s="19" t="s">
        <v>243</v>
      </c>
      <c r="F21" s="32" t="s">
        <v>245</v>
      </c>
      <c r="G21" s="44"/>
      <c r="H21" s="44"/>
      <c r="I21" s="44"/>
      <c r="J21" s="45"/>
      <c r="K21" s="20"/>
    </row>
    <row r="22" spans="1:20">
      <c r="A22" s="596" t="s">
        <v>37</v>
      </c>
      <c r="B22" s="597" t="s">
        <v>85</v>
      </c>
      <c r="C22" s="603" t="s">
        <v>42</v>
      </c>
      <c r="D22" s="585">
        <v>2</v>
      </c>
      <c r="E22" s="21" t="s">
        <v>6</v>
      </c>
      <c r="F22" s="31" t="s">
        <v>35</v>
      </c>
      <c r="G22" s="587"/>
      <c r="H22" s="43"/>
      <c r="I22" s="587"/>
      <c r="J22" s="589"/>
      <c r="K22" s="591"/>
    </row>
    <row r="23" spans="1:20" ht="25.5">
      <c r="A23" s="596"/>
      <c r="B23" s="597"/>
      <c r="C23" s="603"/>
      <c r="D23" s="586"/>
      <c r="E23" s="22" t="s">
        <v>244</v>
      </c>
      <c r="F23" s="32" t="s">
        <v>246</v>
      </c>
      <c r="G23" s="588"/>
      <c r="H23" s="44"/>
      <c r="I23" s="588"/>
      <c r="J23" s="590"/>
      <c r="K23" s="591"/>
    </row>
    <row r="24" spans="1:20">
      <c r="A24" s="596" t="s">
        <v>38</v>
      </c>
      <c r="B24" s="597" t="s">
        <v>87</v>
      </c>
      <c r="C24" s="598" t="s">
        <v>43</v>
      </c>
      <c r="D24" s="585">
        <v>3</v>
      </c>
      <c r="E24" s="21" t="s">
        <v>7</v>
      </c>
      <c r="F24" s="31" t="s">
        <v>35</v>
      </c>
      <c r="G24" s="587"/>
      <c r="H24" s="43"/>
      <c r="I24" s="587"/>
      <c r="J24" s="589"/>
      <c r="K24" s="591"/>
    </row>
    <row r="25" spans="1:20" ht="38.25">
      <c r="A25" s="596"/>
      <c r="B25" s="597"/>
      <c r="C25" s="598"/>
      <c r="D25" s="586"/>
      <c r="E25" s="22" t="s">
        <v>250</v>
      </c>
      <c r="F25" s="32" t="s">
        <v>46</v>
      </c>
      <c r="G25" s="588"/>
      <c r="H25" s="44"/>
      <c r="I25" s="588"/>
      <c r="J25" s="590"/>
      <c r="K25" s="591"/>
    </row>
    <row r="26" spans="1:20">
      <c r="A26" s="596" t="s">
        <v>39</v>
      </c>
      <c r="B26" s="597" t="s">
        <v>88</v>
      </c>
      <c r="C26" s="598" t="s">
        <v>44</v>
      </c>
      <c r="D26" s="585">
        <v>4</v>
      </c>
      <c r="E26" s="21" t="s">
        <v>8</v>
      </c>
      <c r="F26" s="31" t="s">
        <v>35</v>
      </c>
      <c r="G26" s="587"/>
      <c r="H26" s="43"/>
      <c r="I26" s="587"/>
      <c r="J26" s="589"/>
      <c r="K26" s="591"/>
    </row>
    <row r="27" spans="1:20" ht="38.25">
      <c r="A27" s="596"/>
      <c r="B27" s="597"/>
      <c r="C27" s="598"/>
      <c r="D27" s="586"/>
      <c r="E27" s="22" t="s">
        <v>251</v>
      </c>
      <c r="F27" s="32" t="s">
        <v>247</v>
      </c>
      <c r="G27" s="588"/>
      <c r="H27" s="44"/>
      <c r="I27" s="588"/>
      <c r="J27" s="590"/>
      <c r="K27" s="591"/>
    </row>
    <row r="28" spans="1:20">
      <c r="A28" s="596" t="s">
        <v>40</v>
      </c>
      <c r="B28" s="597" t="s">
        <v>89</v>
      </c>
      <c r="C28" s="598" t="s">
        <v>45</v>
      </c>
      <c r="D28" s="585">
        <v>5</v>
      </c>
      <c r="E28" s="21" t="s">
        <v>9</v>
      </c>
      <c r="F28" s="31" t="s">
        <v>35</v>
      </c>
      <c r="G28" s="587"/>
      <c r="H28" s="43"/>
      <c r="I28" s="587"/>
      <c r="J28" s="589"/>
      <c r="K28" s="591"/>
    </row>
    <row r="29" spans="1:20" ht="36" customHeight="1">
      <c r="A29" s="596"/>
      <c r="B29" s="597"/>
      <c r="C29" s="598"/>
      <c r="D29" s="586"/>
      <c r="E29" s="22" t="s">
        <v>249</v>
      </c>
      <c r="F29" s="32" t="s">
        <v>248</v>
      </c>
      <c r="G29" s="588"/>
      <c r="H29" s="44"/>
      <c r="I29" s="588"/>
      <c r="J29" s="590"/>
      <c r="K29" s="591"/>
    </row>
    <row r="32" spans="1:20" ht="40.9" customHeight="1">
      <c r="A32" s="83"/>
      <c r="B32" s="83"/>
      <c r="C32" s="83"/>
      <c r="D32" s="592" t="s">
        <v>236</v>
      </c>
      <c r="E32" s="592"/>
      <c r="F32" s="592"/>
      <c r="G32" s="592"/>
      <c r="H32" s="592"/>
      <c r="I32" s="592"/>
      <c r="J32" s="592"/>
      <c r="K32" s="592"/>
      <c r="M32" s="595" t="s">
        <v>257</v>
      </c>
      <c r="N32" s="595"/>
      <c r="O32" s="595"/>
      <c r="P32" s="595"/>
      <c r="Q32" s="595"/>
      <c r="R32" s="595"/>
      <c r="S32" s="595"/>
      <c r="T32" s="595"/>
    </row>
    <row r="33" spans="1:20" ht="63">
      <c r="A33" s="83"/>
      <c r="B33" s="83"/>
      <c r="C33" s="83"/>
      <c r="D33" s="66" t="s">
        <v>1</v>
      </c>
      <c r="E33" s="65" t="s">
        <v>5</v>
      </c>
      <c r="F33" s="64" t="s">
        <v>29</v>
      </c>
      <c r="G33" s="67" t="s">
        <v>31</v>
      </c>
      <c r="H33" s="61" t="s">
        <v>31</v>
      </c>
      <c r="I33" s="62" t="s">
        <v>31</v>
      </c>
      <c r="J33" s="61" t="s">
        <v>31</v>
      </c>
      <c r="K33" s="63" t="s">
        <v>30</v>
      </c>
      <c r="M33" s="60" t="s">
        <v>1</v>
      </c>
      <c r="N33" s="47" t="s">
        <v>5</v>
      </c>
      <c r="O33" s="64" t="s">
        <v>29</v>
      </c>
      <c r="P33" s="61" t="s">
        <v>31</v>
      </c>
      <c r="Q33" s="61" t="s">
        <v>31</v>
      </c>
      <c r="R33" s="62" t="s">
        <v>31</v>
      </c>
      <c r="S33" s="61" t="s">
        <v>31</v>
      </c>
      <c r="T33" s="63" t="s">
        <v>30</v>
      </c>
    </row>
    <row r="34" spans="1:20" ht="62.45" customHeight="1">
      <c r="A34" s="81" t="s">
        <v>36</v>
      </c>
      <c r="B34" s="73" t="s">
        <v>86</v>
      </c>
      <c r="C34" s="37" t="s">
        <v>41</v>
      </c>
      <c r="D34" s="18">
        <v>1</v>
      </c>
      <c r="E34" s="19" t="s">
        <v>252</v>
      </c>
      <c r="F34" s="56" t="s">
        <v>259</v>
      </c>
      <c r="G34" s="79"/>
      <c r="H34" s="79"/>
      <c r="I34" s="79"/>
      <c r="J34" s="80"/>
      <c r="K34" s="20"/>
      <c r="M34" s="54">
        <v>1</v>
      </c>
      <c r="N34" s="55" t="s">
        <v>54</v>
      </c>
      <c r="O34" s="56" t="s">
        <v>126</v>
      </c>
      <c r="P34" s="79"/>
      <c r="Q34" s="79"/>
      <c r="R34" s="79"/>
      <c r="S34" s="80"/>
      <c r="T34" s="20"/>
    </row>
    <row r="35" spans="1:20" ht="14.45" customHeight="1">
      <c r="A35" s="596" t="s">
        <v>37</v>
      </c>
      <c r="B35" s="597" t="s">
        <v>85</v>
      </c>
      <c r="C35" s="603" t="s">
        <v>42</v>
      </c>
      <c r="D35" s="585">
        <v>2</v>
      </c>
      <c r="E35" s="21" t="s">
        <v>6</v>
      </c>
      <c r="F35" s="58" t="s">
        <v>50</v>
      </c>
      <c r="G35" s="587"/>
      <c r="H35" s="78"/>
      <c r="I35" s="587"/>
      <c r="J35" s="589"/>
      <c r="K35" s="591"/>
      <c r="M35" s="593">
        <v>2</v>
      </c>
      <c r="N35" s="57" t="s">
        <v>6</v>
      </c>
      <c r="O35" s="58" t="s">
        <v>50</v>
      </c>
      <c r="P35" s="587"/>
      <c r="Q35" s="78"/>
      <c r="R35" s="587"/>
      <c r="S35" s="589"/>
      <c r="T35" s="591"/>
    </row>
    <row r="36" spans="1:20" ht="66.599999999999994" customHeight="1">
      <c r="A36" s="596"/>
      <c r="B36" s="597"/>
      <c r="C36" s="603"/>
      <c r="D36" s="586"/>
      <c r="E36" s="22" t="s">
        <v>261</v>
      </c>
      <c r="F36" s="56" t="s">
        <v>260</v>
      </c>
      <c r="G36" s="588"/>
      <c r="H36" s="79"/>
      <c r="I36" s="588"/>
      <c r="J36" s="590"/>
      <c r="K36" s="591"/>
      <c r="M36" s="594"/>
      <c r="N36" s="59" t="s">
        <v>129</v>
      </c>
      <c r="O36" s="56" t="s">
        <v>128</v>
      </c>
      <c r="P36" s="588"/>
      <c r="Q36" s="79"/>
      <c r="R36" s="588"/>
      <c r="S36" s="590"/>
      <c r="T36" s="591"/>
    </row>
    <row r="37" spans="1:20" ht="14.45" customHeight="1">
      <c r="A37" s="596" t="s">
        <v>38</v>
      </c>
      <c r="B37" s="597" t="s">
        <v>87</v>
      </c>
      <c r="C37" s="598" t="s">
        <v>43</v>
      </c>
      <c r="D37" s="585">
        <v>3</v>
      </c>
      <c r="E37" s="21" t="s">
        <v>7</v>
      </c>
      <c r="F37" s="58" t="s">
        <v>50</v>
      </c>
      <c r="G37" s="587"/>
      <c r="H37" s="78"/>
      <c r="I37" s="587"/>
      <c r="J37" s="589"/>
      <c r="K37" s="591"/>
      <c r="M37" s="593">
        <v>3</v>
      </c>
      <c r="N37" s="57" t="s">
        <v>7</v>
      </c>
      <c r="O37" s="58" t="s">
        <v>50</v>
      </c>
      <c r="P37" s="587"/>
      <c r="Q37" s="78"/>
      <c r="R37" s="587"/>
      <c r="S37" s="589"/>
      <c r="T37" s="591"/>
    </row>
    <row r="38" spans="1:20" ht="73.150000000000006" customHeight="1">
      <c r="A38" s="596"/>
      <c r="B38" s="597"/>
      <c r="C38" s="598"/>
      <c r="D38" s="586"/>
      <c r="E38" s="22" t="s">
        <v>262</v>
      </c>
      <c r="F38" s="32" t="s">
        <v>263</v>
      </c>
      <c r="G38" s="588"/>
      <c r="H38" s="79"/>
      <c r="I38" s="588"/>
      <c r="J38" s="590"/>
      <c r="K38" s="591"/>
      <c r="M38" s="594"/>
      <c r="N38" s="59" t="s">
        <v>127</v>
      </c>
      <c r="O38" s="56" t="s">
        <v>136</v>
      </c>
      <c r="P38" s="588"/>
      <c r="Q38" s="79"/>
      <c r="R38" s="588"/>
      <c r="S38" s="590"/>
      <c r="T38" s="591"/>
    </row>
    <row r="39" spans="1:20" ht="14.45" customHeight="1">
      <c r="A39" s="596" t="s">
        <v>39</v>
      </c>
      <c r="B39" s="597" t="s">
        <v>88</v>
      </c>
      <c r="C39" s="598" t="s">
        <v>44</v>
      </c>
      <c r="D39" s="585">
        <v>4</v>
      </c>
      <c r="E39" s="21" t="s">
        <v>8</v>
      </c>
      <c r="F39" s="58" t="s">
        <v>50</v>
      </c>
      <c r="G39" s="587"/>
      <c r="H39" s="78"/>
      <c r="I39" s="587"/>
      <c r="J39" s="589"/>
      <c r="K39" s="591"/>
      <c r="M39" s="593">
        <v>4</v>
      </c>
      <c r="N39" s="57" t="s">
        <v>8</v>
      </c>
      <c r="O39" s="58" t="s">
        <v>50</v>
      </c>
      <c r="P39" s="587"/>
      <c r="Q39" s="78"/>
      <c r="R39" s="587"/>
      <c r="S39" s="589"/>
      <c r="T39" s="591"/>
    </row>
    <row r="40" spans="1:20" ht="53.45" customHeight="1">
      <c r="A40" s="596"/>
      <c r="B40" s="597"/>
      <c r="C40" s="598"/>
      <c r="D40" s="586"/>
      <c r="E40" s="22" t="s">
        <v>254</v>
      </c>
      <c r="F40" s="32" t="s">
        <v>255</v>
      </c>
      <c r="G40" s="588"/>
      <c r="H40" s="79"/>
      <c r="I40" s="588"/>
      <c r="J40" s="590"/>
      <c r="K40" s="591"/>
      <c r="M40" s="594"/>
      <c r="N40" s="59" t="s">
        <v>124</v>
      </c>
      <c r="O40" s="56" t="s">
        <v>135</v>
      </c>
      <c r="P40" s="588"/>
      <c r="Q40" s="79"/>
      <c r="R40" s="588"/>
      <c r="S40" s="590"/>
      <c r="T40" s="591"/>
    </row>
    <row r="41" spans="1:20" ht="14.45" customHeight="1">
      <c r="A41" s="596" t="s">
        <v>40</v>
      </c>
      <c r="B41" s="597" t="s">
        <v>89</v>
      </c>
      <c r="C41" s="598" t="s">
        <v>45</v>
      </c>
      <c r="D41" s="585">
        <v>5</v>
      </c>
      <c r="E41" s="21" t="s">
        <v>9</v>
      </c>
      <c r="F41" s="58" t="s">
        <v>50</v>
      </c>
      <c r="G41" s="587"/>
      <c r="H41" s="78"/>
      <c r="I41" s="587"/>
      <c r="J41" s="589"/>
      <c r="K41" s="591"/>
      <c r="M41" s="593">
        <v>5</v>
      </c>
      <c r="N41" s="57" t="s">
        <v>9</v>
      </c>
      <c r="O41" s="58" t="s">
        <v>50</v>
      </c>
      <c r="P41" s="587"/>
      <c r="Q41" s="78"/>
      <c r="R41" s="587"/>
      <c r="S41" s="589"/>
      <c r="T41" s="591"/>
    </row>
    <row r="42" spans="1:20" ht="54.6" customHeight="1">
      <c r="A42" s="596"/>
      <c r="B42" s="597"/>
      <c r="C42" s="598"/>
      <c r="D42" s="586"/>
      <c r="E42" s="22" t="s">
        <v>253</v>
      </c>
      <c r="F42" s="32" t="s">
        <v>256</v>
      </c>
      <c r="G42" s="588"/>
      <c r="H42" s="79"/>
      <c r="I42" s="588"/>
      <c r="J42" s="590"/>
      <c r="K42" s="591"/>
      <c r="M42" s="594"/>
      <c r="N42" s="59" t="s">
        <v>125</v>
      </c>
      <c r="O42" s="56" t="s">
        <v>130</v>
      </c>
      <c r="P42" s="588"/>
      <c r="Q42" s="79"/>
      <c r="R42" s="588"/>
      <c r="S42" s="590"/>
      <c r="T42" s="591"/>
    </row>
    <row r="45" spans="1:20" ht="32.450000000000003" customHeight="1">
      <c r="M45" s="592" t="s">
        <v>258</v>
      </c>
      <c r="N45" s="592"/>
      <c r="O45" s="592"/>
      <c r="P45" s="592"/>
      <c r="Q45" s="592"/>
      <c r="R45" s="592"/>
      <c r="S45" s="592"/>
      <c r="T45" s="592"/>
    </row>
    <row r="46" spans="1:20" ht="63">
      <c r="M46" s="60" t="s">
        <v>1</v>
      </c>
      <c r="N46" s="47" t="s">
        <v>5</v>
      </c>
      <c r="O46" s="64" t="s">
        <v>29</v>
      </c>
      <c r="P46" s="61" t="s">
        <v>31</v>
      </c>
      <c r="Q46" s="61" t="s">
        <v>31</v>
      </c>
      <c r="R46" s="62" t="s">
        <v>31</v>
      </c>
      <c r="S46" s="61" t="s">
        <v>31</v>
      </c>
      <c r="T46" s="63" t="s">
        <v>30</v>
      </c>
    </row>
    <row r="47" spans="1:20" ht="51">
      <c r="M47" s="18">
        <v>1</v>
      </c>
      <c r="N47" s="19" t="s">
        <v>69</v>
      </c>
      <c r="O47" s="56" t="s">
        <v>70</v>
      </c>
      <c r="P47" s="79"/>
      <c r="Q47" s="79"/>
      <c r="R47" s="79"/>
      <c r="S47" s="80"/>
      <c r="T47" s="20"/>
    </row>
    <row r="48" spans="1:20">
      <c r="M48" s="585">
        <v>2</v>
      </c>
      <c r="N48" s="21" t="s">
        <v>6</v>
      </c>
      <c r="O48" s="58" t="s">
        <v>50</v>
      </c>
      <c r="P48" s="587"/>
      <c r="Q48" s="78"/>
      <c r="R48" s="587"/>
      <c r="S48" s="589"/>
      <c r="T48" s="591"/>
    </row>
    <row r="49" spans="13:20" ht="38.25">
      <c r="M49" s="586"/>
      <c r="N49" s="22" t="s">
        <v>71</v>
      </c>
      <c r="O49" s="56" t="s">
        <v>72</v>
      </c>
      <c r="P49" s="588"/>
      <c r="Q49" s="79"/>
      <c r="R49" s="588"/>
      <c r="S49" s="590"/>
      <c r="T49" s="591"/>
    </row>
    <row r="50" spans="13:20">
      <c r="M50" s="585">
        <v>3</v>
      </c>
      <c r="N50" s="21" t="s">
        <v>7</v>
      </c>
      <c r="O50" s="58" t="s">
        <v>50</v>
      </c>
      <c r="P50" s="587"/>
      <c r="Q50" s="78"/>
      <c r="R50" s="587"/>
      <c r="S50" s="589"/>
      <c r="T50" s="591"/>
    </row>
    <row r="51" spans="13:20" ht="38.25">
      <c r="M51" s="586"/>
      <c r="N51" s="22" t="s">
        <v>73</v>
      </c>
      <c r="O51" s="32" t="s">
        <v>74</v>
      </c>
      <c r="P51" s="588"/>
      <c r="Q51" s="79"/>
      <c r="R51" s="588"/>
      <c r="S51" s="590"/>
      <c r="T51" s="591"/>
    </row>
    <row r="52" spans="13:20">
      <c r="M52" s="585">
        <v>4</v>
      </c>
      <c r="N52" s="21" t="s">
        <v>8</v>
      </c>
      <c r="O52" s="58" t="s">
        <v>50</v>
      </c>
      <c r="P52" s="587"/>
      <c r="Q52" s="78"/>
      <c r="R52" s="587"/>
      <c r="S52" s="589"/>
      <c r="T52" s="591"/>
    </row>
    <row r="53" spans="13:20" ht="38.25">
      <c r="M53" s="586"/>
      <c r="N53" s="22" t="s">
        <v>76</v>
      </c>
      <c r="O53" s="32" t="s">
        <v>77</v>
      </c>
      <c r="P53" s="588"/>
      <c r="Q53" s="79"/>
      <c r="R53" s="588"/>
      <c r="S53" s="590"/>
      <c r="T53" s="591"/>
    </row>
    <row r="54" spans="13:20">
      <c r="M54" s="585">
        <v>5</v>
      </c>
      <c r="N54" s="21" t="s">
        <v>9</v>
      </c>
      <c r="O54" s="58" t="s">
        <v>50</v>
      </c>
      <c r="P54" s="587"/>
      <c r="Q54" s="78"/>
      <c r="R54" s="587"/>
      <c r="S54" s="589"/>
      <c r="T54" s="591"/>
    </row>
    <row r="55" spans="13:20" ht="38.25">
      <c r="M55" s="586"/>
      <c r="N55" s="22" t="s">
        <v>75</v>
      </c>
      <c r="O55" s="32" t="s">
        <v>68</v>
      </c>
      <c r="P55" s="588"/>
      <c r="Q55" s="79"/>
      <c r="R55" s="588"/>
      <c r="S55" s="590"/>
      <c r="T55" s="591"/>
    </row>
  </sheetData>
  <mergeCells count="145">
    <mergeCell ref="A22:A23"/>
    <mergeCell ref="A24:A25"/>
    <mergeCell ref="A26:A27"/>
    <mergeCell ref="A28:A29"/>
    <mergeCell ref="A9:A10"/>
    <mergeCell ref="A11:A12"/>
    <mergeCell ref="A13:A14"/>
    <mergeCell ref="A15:A16"/>
    <mergeCell ref="C15:C16"/>
    <mergeCell ref="C22:C23"/>
    <mergeCell ref="C24:C25"/>
    <mergeCell ref="C26:C27"/>
    <mergeCell ref="C28:C29"/>
    <mergeCell ref="K22:K23"/>
    <mergeCell ref="D24:D25"/>
    <mergeCell ref="G24:G25"/>
    <mergeCell ref="I24:I25"/>
    <mergeCell ref="J24:J25"/>
    <mergeCell ref="D19:K19"/>
    <mergeCell ref="K28:K29"/>
    <mergeCell ref="D26:D27"/>
    <mergeCell ref="G26:G27"/>
    <mergeCell ref="I26:I27"/>
    <mergeCell ref="J26:J27"/>
    <mergeCell ref="K26:K27"/>
    <mergeCell ref="D28:D29"/>
    <mergeCell ref="G28:G29"/>
    <mergeCell ref="I28:I29"/>
    <mergeCell ref="J28:J29"/>
    <mergeCell ref="K24:K25"/>
    <mergeCell ref="D22:D23"/>
    <mergeCell ref="G22:G23"/>
    <mergeCell ref="I22:I23"/>
    <mergeCell ref="J22:J23"/>
    <mergeCell ref="C9:C10"/>
    <mergeCell ref="C11:C12"/>
    <mergeCell ref="C13:C14"/>
    <mergeCell ref="D6:K6"/>
    <mergeCell ref="G13:G14"/>
    <mergeCell ref="I13:I14"/>
    <mergeCell ref="J13:J14"/>
    <mergeCell ref="B9:B10"/>
    <mergeCell ref="B11:B12"/>
    <mergeCell ref="B13:B14"/>
    <mergeCell ref="D9:D10"/>
    <mergeCell ref="G9:G10"/>
    <mergeCell ref="J9:J10"/>
    <mergeCell ref="D11:D12"/>
    <mergeCell ref="G11:G12"/>
    <mergeCell ref="I11:I12"/>
    <mergeCell ref="J11:J12"/>
    <mergeCell ref="K15:K16"/>
    <mergeCell ref="E1:J1"/>
    <mergeCell ref="E2:J2"/>
    <mergeCell ref="D13:D14"/>
    <mergeCell ref="A1:D3"/>
    <mergeCell ref="E3:J3"/>
    <mergeCell ref="D32:K32"/>
    <mergeCell ref="A35:A36"/>
    <mergeCell ref="B35:B36"/>
    <mergeCell ref="C35:C36"/>
    <mergeCell ref="D35:D36"/>
    <mergeCell ref="G35:G36"/>
    <mergeCell ref="I35:I36"/>
    <mergeCell ref="J35:J36"/>
    <mergeCell ref="K35:K36"/>
    <mergeCell ref="B15:B16"/>
    <mergeCell ref="B22:B23"/>
    <mergeCell ref="B24:B25"/>
    <mergeCell ref="B26:B27"/>
    <mergeCell ref="B28:B29"/>
    <mergeCell ref="K13:K14"/>
    <mergeCell ref="K9:K10"/>
    <mergeCell ref="K11:K12"/>
    <mergeCell ref="D15:D16"/>
    <mergeCell ref="G15:G16"/>
    <mergeCell ref="I15:I16"/>
    <mergeCell ref="J15:J16"/>
    <mergeCell ref="I9:I10"/>
    <mergeCell ref="A41:A42"/>
    <mergeCell ref="B41:B42"/>
    <mergeCell ref="C41:C42"/>
    <mergeCell ref="D41:D42"/>
    <mergeCell ref="G41:G42"/>
    <mergeCell ref="I37:I38"/>
    <mergeCell ref="J37:J38"/>
    <mergeCell ref="K37:K38"/>
    <mergeCell ref="A39:A40"/>
    <mergeCell ref="B39:B40"/>
    <mergeCell ref="C39:C40"/>
    <mergeCell ref="D39:D40"/>
    <mergeCell ref="G39:G40"/>
    <mergeCell ref="I39:I40"/>
    <mergeCell ref="J39:J40"/>
    <mergeCell ref="K39:K40"/>
    <mergeCell ref="A37:A38"/>
    <mergeCell ref="B37:B38"/>
    <mergeCell ref="C37:C38"/>
    <mergeCell ref="D37:D38"/>
    <mergeCell ref="G37:G38"/>
    <mergeCell ref="M32:T32"/>
    <mergeCell ref="M35:M36"/>
    <mergeCell ref="P35:P36"/>
    <mergeCell ref="R35:R36"/>
    <mergeCell ref="S35:S36"/>
    <mergeCell ref="T35:T36"/>
    <mergeCell ref="M37:M38"/>
    <mergeCell ref="P37:P38"/>
    <mergeCell ref="R37:R38"/>
    <mergeCell ref="S37:S38"/>
    <mergeCell ref="T37:T38"/>
    <mergeCell ref="R39:R40"/>
    <mergeCell ref="S39:S40"/>
    <mergeCell ref="T39:T40"/>
    <mergeCell ref="M41:M42"/>
    <mergeCell ref="P41:P42"/>
    <mergeCell ref="R41:R42"/>
    <mergeCell ref="S41:S42"/>
    <mergeCell ref="T41:T42"/>
    <mergeCell ref="I41:I42"/>
    <mergeCell ref="J41:J42"/>
    <mergeCell ref="K41:K42"/>
    <mergeCell ref="M39:M40"/>
    <mergeCell ref="P39:P40"/>
    <mergeCell ref="M50:M51"/>
    <mergeCell ref="P50:P51"/>
    <mergeCell ref="R50:R51"/>
    <mergeCell ref="S50:S51"/>
    <mergeCell ref="T50:T51"/>
    <mergeCell ref="M45:T45"/>
    <mergeCell ref="M48:M49"/>
    <mergeCell ref="P48:P49"/>
    <mergeCell ref="R48:R49"/>
    <mergeCell ref="S48:S49"/>
    <mergeCell ref="T48:T49"/>
    <mergeCell ref="M54:M55"/>
    <mergeCell ref="P54:P55"/>
    <mergeCell ref="R54:R55"/>
    <mergeCell ref="S54:S55"/>
    <mergeCell ref="T54:T55"/>
    <mergeCell ref="M52:M53"/>
    <mergeCell ref="P52:P53"/>
    <mergeCell ref="R52:R53"/>
    <mergeCell ref="S52:S53"/>
    <mergeCell ref="T52:T53"/>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6"/>
  <sheetViews>
    <sheetView topLeftCell="A14" zoomScaleNormal="100" workbookViewId="0">
      <selection activeCell="D16" sqref="D16:K16"/>
    </sheetView>
  </sheetViews>
  <sheetFormatPr baseColWidth="10" defaultColWidth="11.42578125" defaultRowHeight="15"/>
  <cols>
    <col min="1" max="1" width="23" style="14" customWidth="1"/>
    <col min="2" max="2" width="23" style="53" customWidth="1"/>
    <col min="3" max="3" width="23" style="34" customWidth="1"/>
    <col min="4" max="4" width="6.28515625" style="14" customWidth="1"/>
    <col min="5" max="5" width="40.7109375" style="14" customWidth="1"/>
    <col min="6" max="6" width="55.7109375" style="14" customWidth="1"/>
    <col min="7" max="7" width="6.28515625" style="14" customWidth="1"/>
    <col min="8" max="8" width="6.28515625" style="28" customWidth="1"/>
    <col min="9" max="11" width="6.28515625" style="14" customWidth="1"/>
    <col min="12" max="12" width="11.42578125" style="14"/>
    <col min="13" max="13" width="18.5703125" style="14" customWidth="1"/>
    <col min="14" max="14" width="24.42578125" style="14" customWidth="1"/>
    <col min="15" max="15" width="6.5703125" style="14" customWidth="1"/>
    <col min="16" max="16" width="26.85546875" style="14" customWidth="1"/>
    <col min="17" max="17" width="41.28515625" style="14" customWidth="1"/>
    <col min="18" max="16384" width="11.42578125" style="14"/>
  </cols>
  <sheetData>
    <row r="1" spans="1:22" ht="36" customHeight="1">
      <c r="A1" s="608" t="s">
        <v>264</v>
      </c>
      <c r="B1" s="609"/>
      <c r="C1" s="609"/>
      <c r="D1" s="610"/>
      <c r="E1" s="614" t="s">
        <v>265</v>
      </c>
      <c r="F1" s="615"/>
      <c r="G1" s="615"/>
      <c r="H1" s="615"/>
      <c r="I1" s="615"/>
      <c r="J1" s="615"/>
    </row>
    <row r="2" spans="1:22" ht="36" customHeight="1">
      <c r="A2" s="611"/>
      <c r="B2" s="612"/>
      <c r="C2" s="612"/>
      <c r="D2" s="613"/>
      <c r="E2" s="616" t="s">
        <v>266</v>
      </c>
      <c r="F2" s="617"/>
      <c r="G2" s="617"/>
      <c r="H2" s="617"/>
      <c r="I2" s="617"/>
      <c r="J2" s="617"/>
    </row>
    <row r="3" spans="1:22">
      <c r="A3" s="23"/>
      <c r="B3" s="52"/>
      <c r="C3" s="23"/>
      <c r="D3" s="24"/>
      <c r="E3" s="25"/>
    </row>
    <row r="4" spans="1:22" ht="30.75" customHeight="1">
      <c r="D4" s="595" t="s">
        <v>267</v>
      </c>
      <c r="E4" s="595"/>
      <c r="F4" s="595"/>
      <c r="G4" s="595"/>
      <c r="H4" s="595"/>
      <c r="I4" s="595"/>
      <c r="J4" s="595"/>
      <c r="K4" s="595"/>
      <c r="O4" s="595" t="s">
        <v>55</v>
      </c>
      <c r="P4" s="595"/>
      <c r="Q4" s="595"/>
      <c r="R4" s="595"/>
      <c r="S4" s="595"/>
      <c r="T4" s="595"/>
      <c r="U4" s="595"/>
      <c r="V4" s="595"/>
    </row>
    <row r="5" spans="1:22" ht="63" customHeight="1">
      <c r="B5" s="56"/>
      <c r="D5" s="60" t="s">
        <v>1</v>
      </c>
      <c r="E5" s="46" t="s">
        <v>5</v>
      </c>
      <c r="F5" s="64" t="s">
        <v>29</v>
      </c>
      <c r="G5" s="61" t="s">
        <v>31</v>
      </c>
      <c r="H5" s="61" t="s">
        <v>31</v>
      </c>
      <c r="I5" s="62" t="s">
        <v>31</v>
      </c>
      <c r="J5" s="61" t="s">
        <v>31</v>
      </c>
      <c r="K5" s="63" t="s">
        <v>30</v>
      </c>
      <c r="M5" s="68" t="s">
        <v>78</v>
      </c>
      <c r="N5" s="68" t="s">
        <v>79</v>
      </c>
      <c r="O5" s="60" t="s">
        <v>1</v>
      </c>
      <c r="P5" s="46" t="s">
        <v>5</v>
      </c>
      <c r="Q5" s="64" t="s">
        <v>29</v>
      </c>
      <c r="R5" s="61" t="s">
        <v>31</v>
      </c>
      <c r="S5" s="61" t="s">
        <v>31</v>
      </c>
      <c r="T5" s="62" t="s">
        <v>31</v>
      </c>
      <c r="U5" s="61" t="s">
        <v>31</v>
      </c>
      <c r="V5" s="63" t="s">
        <v>30</v>
      </c>
    </row>
    <row r="6" spans="1:22" ht="36">
      <c r="A6" s="39" t="s">
        <v>36</v>
      </c>
      <c r="B6" s="73" t="s">
        <v>86</v>
      </c>
      <c r="C6" s="37" t="s">
        <v>41</v>
      </c>
      <c r="D6" s="18">
        <v>1</v>
      </c>
      <c r="E6" s="19" t="s">
        <v>269</v>
      </c>
      <c r="F6" s="56" t="s">
        <v>270</v>
      </c>
      <c r="G6" s="44"/>
      <c r="H6" s="44"/>
      <c r="I6" s="44"/>
      <c r="J6" s="45"/>
      <c r="K6" s="20"/>
      <c r="M6" s="26" t="s">
        <v>26</v>
      </c>
      <c r="O6" s="18">
        <v>1</v>
      </c>
      <c r="P6" s="19" t="s">
        <v>56</v>
      </c>
      <c r="Q6" s="56" t="s">
        <v>51</v>
      </c>
      <c r="R6" s="44"/>
      <c r="S6" s="44"/>
      <c r="T6" s="44"/>
      <c r="U6" s="45"/>
      <c r="V6" s="20"/>
    </row>
    <row r="7" spans="1:22" ht="15" customHeight="1">
      <c r="A7" s="596" t="s">
        <v>37</v>
      </c>
      <c r="B7" s="597" t="s">
        <v>85</v>
      </c>
      <c r="C7" s="603" t="s">
        <v>42</v>
      </c>
      <c r="D7" s="585">
        <v>2</v>
      </c>
      <c r="E7" s="21" t="s">
        <v>6</v>
      </c>
      <c r="F7" s="58" t="s">
        <v>50</v>
      </c>
      <c r="G7" s="587"/>
      <c r="H7" s="43"/>
      <c r="I7" s="587"/>
      <c r="J7" s="589"/>
      <c r="K7" s="591"/>
      <c r="O7" s="585">
        <v>2</v>
      </c>
      <c r="P7" s="21" t="s">
        <v>6</v>
      </c>
      <c r="Q7" s="58" t="s">
        <v>50</v>
      </c>
      <c r="R7" s="587"/>
      <c r="S7" s="43"/>
      <c r="T7" s="587"/>
      <c r="U7" s="589"/>
      <c r="V7" s="591"/>
    </row>
    <row r="8" spans="1:22" ht="38.25">
      <c r="A8" s="596"/>
      <c r="B8" s="597"/>
      <c r="C8" s="603"/>
      <c r="D8" s="586"/>
      <c r="E8" s="22" t="s">
        <v>271</v>
      </c>
      <c r="F8" s="56" t="s">
        <v>272</v>
      </c>
      <c r="G8" s="588"/>
      <c r="H8" s="44"/>
      <c r="I8" s="588"/>
      <c r="J8" s="590"/>
      <c r="K8" s="591"/>
      <c r="O8" s="586"/>
      <c r="P8" s="19" t="s">
        <v>27</v>
      </c>
      <c r="Q8" s="56"/>
      <c r="R8" s="588"/>
      <c r="S8" s="44"/>
      <c r="T8" s="588"/>
      <c r="U8" s="590"/>
      <c r="V8" s="591"/>
    </row>
    <row r="9" spans="1:22" ht="15" customHeight="1">
      <c r="A9" s="596" t="s">
        <v>38</v>
      </c>
      <c r="B9" s="597" t="s">
        <v>87</v>
      </c>
      <c r="C9" s="598" t="s">
        <v>43</v>
      </c>
      <c r="D9" s="585">
        <v>3</v>
      </c>
      <c r="E9" s="21" t="s">
        <v>7</v>
      </c>
      <c r="F9" s="58" t="s">
        <v>50</v>
      </c>
      <c r="G9" s="587"/>
      <c r="H9" s="43"/>
      <c r="I9" s="587"/>
      <c r="J9" s="589"/>
      <c r="K9" s="591"/>
      <c r="O9" s="585">
        <v>3</v>
      </c>
      <c r="P9" s="21" t="s">
        <v>7</v>
      </c>
      <c r="Q9" s="58" t="s">
        <v>50</v>
      </c>
      <c r="R9" s="587"/>
      <c r="S9" s="43"/>
      <c r="T9" s="587"/>
      <c r="U9" s="589"/>
      <c r="V9" s="591"/>
    </row>
    <row r="10" spans="1:22" ht="51">
      <c r="A10" s="596"/>
      <c r="B10" s="597"/>
      <c r="C10" s="598"/>
      <c r="D10" s="586"/>
      <c r="E10" s="22" t="s">
        <v>144</v>
      </c>
      <c r="F10" s="56" t="s">
        <v>273</v>
      </c>
      <c r="G10" s="588"/>
      <c r="H10" s="44"/>
      <c r="I10" s="588"/>
      <c r="J10" s="590"/>
      <c r="K10" s="591"/>
      <c r="O10" s="586"/>
      <c r="P10" s="22" t="s">
        <v>57</v>
      </c>
      <c r="Q10" s="56"/>
      <c r="R10" s="588"/>
      <c r="S10" s="44"/>
      <c r="T10" s="588"/>
      <c r="U10" s="590"/>
      <c r="V10" s="591"/>
    </row>
    <row r="11" spans="1:22" ht="15" customHeight="1">
      <c r="A11" s="596" t="s">
        <v>39</v>
      </c>
      <c r="B11" s="597" t="s">
        <v>88</v>
      </c>
      <c r="C11" s="598" t="s">
        <v>44</v>
      </c>
      <c r="D11" s="585">
        <v>4</v>
      </c>
      <c r="E11" s="21" t="s">
        <v>8</v>
      </c>
      <c r="F11" s="58" t="s">
        <v>50</v>
      </c>
      <c r="G11" s="587"/>
      <c r="H11" s="43"/>
      <c r="I11" s="587"/>
      <c r="J11" s="589"/>
      <c r="K11" s="591"/>
      <c r="O11" s="585">
        <v>4</v>
      </c>
      <c r="P11" s="21" t="s">
        <v>8</v>
      </c>
      <c r="Q11" s="58" t="s">
        <v>50</v>
      </c>
      <c r="R11" s="587"/>
      <c r="S11" s="43"/>
      <c r="T11" s="587"/>
      <c r="U11" s="589"/>
      <c r="V11" s="591"/>
    </row>
    <row r="12" spans="1:22" ht="32.25" customHeight="1">
      <c r="A12" s="596"/>
      <c r="B12" s="597"/>
      <c r="C12" s="598"/>
      <c r="D12" s="586"/>
      <c r="E12" s="22" t="s">
        <v>274</v>
      </c>
      <c r="F12" s="56" t="s">
        <v>275</v>
      </c>
      <c r="G12" s="588"/>
      <c r="H12" s="44"/>
      <c r="I12" s="588"/>
      <c r="J12" s="590"/>
      <c r="K12" s="591"/>
      <c r="O12" s="586"/>
      <c r="P12" s="22" t="s">
        <v>58</v>
      </c>
      <c r="Q12" s="56"/>
      <c r="R12" s="588"/>
      <c r="S12" s="44"/>
      <c r="T12" s="588"/>
      <c r="U12" s="590"/>
      <c r="V12" s="591"/>
    </row>
    <row r="13" spans="1:22" ht="15" customHeight="1">
      <c r="A13" s="596" t="s">
        <v>40</v>
      </c>
      <c r="B13" s="597" t="s">
        <v>89</v>
      </c>
      <c r="C13" s="598" t="s">
        <v>45</v>
      </c>
      <c r="D13" s="585">
        <v>5</v>
      </c>
      <c r="E13" s="21" t="s">
        <v>9</v>
      </c>
      <c r="F13" s="58" t="s">
        <v>50</v>
      </c>
      <c r="G13" s="587"/>
      <c r="H13" s="43"/>
      <c r="I13" s="587"/>
      <c r="J13" s="589"/>
      <c r="K13" s="591"/>
      <c r="O13" s="585">
        <v>5</v>
      </c>
      <c r="P13" s="21" t="s">
        <v>9</v>
      </c>
      <c r="Q13" s="58" t="s">
        <v>50</v>
      </c>
      <c r="R13" s="587"/>
      <c r="S13" s="43"/>
      <c r="T13" s="587"/>
      <c r="U13" s="589"/>
      <c r="V13" s="591"/>
    </row>
    <row r="14" spans="1:22" ht="35.25" customHeight="1">
      <c r="A14" s="596"/>
      <c r="B14" s="597"/>
      <c r="C14" s="598"/>
      <c r="D14" s="586"/>
      <c r="E14" s="22" t="s">
        <v>131</v>
      </c>
      <c r="F14" s="56" t="s">
        <v>123</v>
      </c>
      <c r="G14" s="588"/>
      <c r="H14" s="44"/>
      <c r="I14" s="588"/>
      <c r="J14" s="590"/>
      <c r="K14" s="591"/>
      <c r="O14" s="586"/>
      <c r="P14" s="22" t="s">
        <v>59</v>
      </c>
      <c r="Q14" s="56"/>
      <c r="R14" s="588"/>
      <c r="S14" s="44"/>
      <c r="T14" s="588"/>
      <c r="U14" s="590"/>
      <c r="V14" s="591"/>
    </row>
    <row r="16" spans="1:22" ht="35.25" customHeight="1">
      <c r="D16" s="592" t="s">
        <v>268</v>
      </c>
      <c r="E16" s="592"/>
      <c r="F16" s="592"/>
      <c r="G16" s="592"/>
      <c r="H16" s="592"/>
      <c r="I16" s="592"/>
      <c r="J16" s="592"/>
      <c r="K16" s="592"/>
    </row>
    <row r="17" spans="1:11" ht="63" customHeight="1">
      <c r="D17" s="60" t="s">
        <v>1</v>
      </c>
      <c r="E17" s="46" t="s">
        <v>5</v>
      </c>
      <c r="F17" s="64" t="s">
        <v>29</v>
      </c>
      <c r="G17" s="61" t="s">
        <v>31</v>
      </c>
      <c r="H17" s="61" t="s">
        <v>31</v>
      </c>
      <c r="I17" s="62" t="s">
        <v>31</v>
      </c>
      <c r="J17" s="61" t="s">
        <v>31</v>
      </c>
      <c r="K17" s="63" t="s">
        <v>30</v>
      </c>
    </row>
    <row r="18" spans="1:11" ht="38.25">
      <c r="A18" s="39" t="s">
        <v>36</v>
      </c>
      <c r="B18" s="73" t="s">
        <v>86</v>
      </c>
      <c r="C18" s="37" t="s">
        <v>41</v>
      </c>
      <c r="D18" s="18">
        <v>1</v>
      </c>
      <c r="E18" s="19" t="s">
        <v>276</v>
      </c>
      <c r="F18" s="56" t="s">
        <v>277</v>
      </c>
      <c r="G18" s="44"/>
      <c r="H18" s="44"/>
      <c r="I18" s="44"/>
      <c r="J18" s="45"/>
      <c r="K18" s="20"/>
    </row>
    <row r="19" spans="1:11" ht="15" customHeight="1">
      <c r="A19" s="596" t="s">
        <v>37</v>
      </c>
      <c r="B19" s="597" t="s">
        <v>85</v>
      </c>
      <c r="C19" s="603" t="s">
        <v>42</v>
      </c>
      <c r="D19" s="585">
        <v>2</v>
      </c>
      <c r="E19" s="21" t="s">
        <v>6</v>
      </c>
      <c r="F19" s="58" t="s">
        <v>50</v>
      </c>
      <c r="G19" s="587"/>
      <c r="H19" s="43"/>
      <c r="I19" s="587"/>
      <c r="J19" s="589"/>
      <c r="K19" s="591"/>
    </row>
    <row r="20" spans="1:11" ht="38.25">
      <c r="A20" s="596"/>
      <c r="B20" s="597"/>
      <c r="C20" s="603"/>
      <c r="D20" s="586"/>
      <c r="E20" s="19" t="s">
        <v>278</v>
      </c>
      <c r="F20" s="56" t="s">
        <v>279</v>
      </c>
      <c r="G20" s="588"/>
      <c r="H20" s="44"/>
      <c r="I20" s="588"/>
      <c r="J20" s="590"/>
      <c r="K20" s="591"/>
    </row>
    <row r="21" spans="1:11" ht="15" customHeight="1">
      <c r="A21" s="596" t="s">
        <v>38</v>
      </c>
      <c r="B21" s="597" t="s">
        <v>87</v>
      </c>
      <c r="C21" s="598" t="s">
        <v>43</v>
      </c>
      <c r="D21" s="585">
        <v>3</v>
      </c>
      <c r="E21" s="21" t="s">
        <v>7</v>
      </c>
      <c r="F21" s="58" t="s">
        <v>50</v>
      </c>
      <c r="G21" s="587"/>
      <c r="H21" s="43"/>
      <c r="I21" s="587"/>
      <c r="J21" s="589"/>
      <c r="K21" s="591"/>
    </row>
    <row r="22" spans="1:11" ht="25.5">
      <c r="A22" s="596"/>
      <c r="B22" s="597"/>
      <c r="C22" s="598"/>
      <c r="D22" s="586"/>
      <c r="E22" s="22" t="s">
        <v>280</v>
      </c>
      <c r="F22" s="69" t="s">
        <v>281</v>
      </c>
      <c r="G22" s="588"/>
      <c r="H22" s="44"/>
      <c r="I22" s="588"/>
      <c r="J22" s="590"/>
      <c r="K22" s="591"/>
    </row>
    <row r="23" spans="1:11" ht="15" customHeight="1">
      <c r="A23" s="596" t="s">
        <v>39</v>
      </c>
      <c r="B23" s="597" t="s">
        <v>88</v>
      </c>
      <c r="C23" s="598" t="s">
        <v>44</v>
      </c>
      <c r="D23" s="585">
        <v>4</v>
      </c>
      <c r="E23" s="21" t="s">
        <v>8</v>
      </c>
      <c r="F23" s="58" t="s">
        <v>50</v>
      </c>
      <c r="G23" s="587"/>
      <c r="H23" s="43"/>
      <c r="I23" s="587"/>
      <c r="J23" s="589"/>
      <c r="K23" s="591"/>
    </row>
    <row r="24" spans="1:11" ht="25.5">
      <c r="A24" s="596"/>
      <c r="B24" s="597"/>
      <c r="C24" s="598"/>
      <c r="D24" s="586"/>
      <c r="E24" s="22" t="s">
        <v>282</v>
      </c>
      <c r="F24" s="69" t="s">
        <v>284</v>
      </c>
      <c r="G24" s="588"/>
      <c r="H24" s="44"/>
      <c r="I24" s="588"/>
      <c r="J24" s="590"/>
      <c r="K24" s="591"/>
    </row>
    <row r="25" spans="1:11" ht="15" customHeight="1">
      <c r="A25" s="596" t="s">
        <v>40</v>
      </c>
      <c r="B25" s="597" t="s">
        <v>89</v>
      </c>
      <c r="C25" s="598" t="s">
        <v>45</v>
      </c>
      <c r="D25" s="585">
        <v>5</v>
      </c>
      <c r="E25" s="21" t="s">
        <v>9</v>
      </c>
      <c r="F25" s="58" t="s">
        <v>50</v>
      </c>
      <c r="G25" s="587"/>
      <c r="H25" s="43"/>
      <c r="I25" s="587"/>
      <c r="J25" s="589"/>
      <c r="K25" s="591"/>
    </row>
    <row r="26" spans="1:11" ht="32.25" customHeight="1">
      <c r="A26" s="596"/>
      <c r="B26" s="597"/>
      <c r="C26" s="598"/>
      <c r="D26" s="586"/>
      <c r="E26" s="22" t="s">
        <v>283</v>
      </c>
      <c r="F26" s="56" t="s">
        <v>285</v>
      </c>
      <c r="G26" s="588"/>
      <c r="H26" s="44"/>
      <c r="I26" s="588"/>
      <c r="J26" s="590"/>
      <c r="K26" s="591"/>
    </row>
  </sheetData>
  <mergeCells count="90">
    <mergeCell ref="V11:V12"/>
    <mergeCell ref="V13:V14"/>
    <mergeCell ref="U11:U12"/>
    <mergeCell ref="O13:O14"/>
    <mergeCell ref="R13:R14"/>
    <mergeCell ref="T13:T14"/>
    <mergeCell ref="U13:U14"/>
    <mergeCell ref="O11:O12"/>
    <mergeCell ref="R11:R12"/>
    <mergeCell ref="T11:T12"/>
    <mergeCell ref="U7:U8"/>
    <mergeCell ref="O9:O10"/>
    <mergeCell ref="R9:R10"/>
    <mergeCell ref="T9:T10"/>
    <mergeCell ref="U9:U10"/>
    <mergeCell ref="O7:O8"/>
    <mergeCell ref="R7:R8"/>
    <mergeCell ref="T7:T8"/>
    <mergeCell ref="O4:V4"/>
    <mergeCell ref="V7:V8"/>
    <mergeCell ref="V9:V10"/>
    <mergeCell ref="K25:K26"/>
    <mergeCell ref="D23:D24"/>
    <mergeCell ref="G23:G24"/>
    <mergeCell ref="I23:I24"/>
    <mergeCell ref="J23:J24"/>
    <mergeCell ref="K23:K24"/>
    <mergeCell ref="D25:D26"/>
    <mergeCell ref="G25:G26"/>
    <mergeCell ref="I25:I26"/>
    <mergeCell ref="J25:J26"/>
    <mergeCell ref="D16:K16"/>
    <mergeCell ref="K19:K20"/>
    <mergeCell ref="D21:D22"/>
    <mergeCell ref="G21:G22"/>
    <mergeCell ref="I21:I22"/>
    <mergeCell ref="J21:J22"/>
    <mergeCell ref="K21:K22"/>
    <mergeCell ref="D19:D20"/>
    <mergeCell ref="G19:G20"/>
    <mergeCell ref="I19:I20"/>
    <mergeCell ref="J19:J20"/>
    <mergeCell ref="I9:I10"/>
    <mergeCell ref="J9:J10"/>
    <mergeCell ref="K13:K14"/>
    <mergeCell ref="D11:D12"/>
    <mergeCell ref="G11:G12"/>
    <mergeCell ref="I11:I12"/>
    <mergeCell ref="J11:J12"/>
    <mergeCell ref="K11:K12"/>
    <mergeCell ref="D13:D14"/>
    <mergeCell ref="G13:G14"/>
    <mergeCell ref="I13:I14"/>
    <mergeCell ref="J13:J14"/>
    <mergeCell ref="C9:C10"/>
    <mergeCell ref="A11:A12"/>
    <mergeCell ref="C11:C12"/>
    <mergeCell ref="B11:B12"/>
    <mergeCell ref="G9:G10"/>
    <mergeCell ref="A1:D2"/>
    <mergeCell ref="E1:J1"/>
    <mergeCell ref="E2:J2"/>
    <mergeCell ref="D4:K4"/>
    <mergeCell ref="K9:K10"/>
    <mergeCell ref="D7:D8"/>
    <mergeCell ref="G7:G8"/>
    <mergeCell ref="I7:I8"/>
    <mergeCell ref="J7:J8"/>
    <mergeCell ref="K7:K8"/>
    <mergeCell ref="D9:D10"/>
    <mergeCell ref="B7:B8"/>
    <mergeCell ref="B9:B10"/>
    <mergeCell ref="A7:A8"/>
    <mergeCell ref="C7:C8"/>
    <mergeCell ref="A9:A10"/>
    <mergeCell ref="A23:A24"/>
    <mergeCell ref="C23:C24"/>
    <mergeCell ref="A25:A26"/>
    <mergeCell ref="C25:C26"/>
    <mergeCell ref="A13:A14"/>
    <mergeCell ref="C13:C14"/>
    <mergeCell ref="A19:A20"/>
    <mergeCell ref="C19:C20"/>
    <mergeCell ref="A21:A22"/>
    <mergeCell ref="C21:C22"/>
    <mergeCell ref="B19:B20"/>
    <mergeCell ref="B21:B22"/>
    <mergeCell ref="B23:B24"/>
    <mergeCell ref="B25:B26"/>
    <mergeCell ref="B13:B1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6"/>
  <sheetViews>
    <sheetView topLeftCell="A10" zoomScale="90" zoomScaleNormal="90" workbookViewId="0">
      <selection activeCell="E1" sqref="E1:J1"/>
    </sheetView>
  </sheetViews>
  <sheetFormatPr baseColWidth="10" defaultColWidth="11.42578125" defaultRowHeight="15"/>
  <cols>
    <col min="1" max="1" width="23" style="14" customWidth="1"/>
    <col min="2" max="2" width="23" style="53" customWidth="1"/>
    <col min="3" max="3" width="23" style="34" customWidth="1"/>
    <col min="4" max="4" width="6.28515625" style="14" customWidth="1"/>
    <col min="5" max="5" width="40.7109375" style="14" customWidth="1"/>
    <col min="6" max="6" width="55.7109375" style="14" customWidth="1"/>
    <col min="7" max="7" width="6.28515625" style="14" customWidth="1"/>
    <col min="8" max="8" width="6.28515625" style="28" customWidth="1"/>
    <col min="9" max="11" width="6.28515625" style="14" customWidth="1"/>
    <col min="12" max="13" width="11.42578125" style="14"/>
    <col min="14" max="14" width="45.7109375" style="14" bestFit="1" customWidth="1"/>
    <col min="15" max="16" width="11.42578125" style="14"/>
    <col min="17" max="17" width="40.7109375" style="14" customWidth="1"/>
    <col min="18" max="18" width="70.7109375" style="14" customWidth="1"/>
    <col min="19" max="16384" width="11.42578125" style="14"/>
  </cols>
  <sheetData>
    <row r="1" spans="1:23">
      <c r="A1" s="622" t="s">
        <v>286</v>
      </c>
      <c r="B1" s="623"/>
      <c r="C1" s="623"/>
      <c r="D1" s="610"/>
      <c r="E1" s="618" t="s">
        <v>317</v>
      </c>
      <c r="F1" s="619"/>
      <c r="G1" s="619"/>
      <c r="H1" s="619"/>
      <c r="I1" s="619"/>
      <c r="J1" s="619"/>
    </row>
    <row r="2" spans="1:23">
      <c r="A2" s="624"/>
      <c r="B2" s="625"/>
      <c r="C2" s="625"/>
      <c r="D2" s="626"/>
      <c r="E2" s="620" t="s">
        <v>318</v>
      </c>
      <c r="F2" s="621"/>
      <c r="G2" s="621"/>
      <c r="H2" s="621"/>
      <c r="I2" s="621"/>
      <c r="J2" s="621"/>
    </row>
    <row r="3" spans="1:23">
      <c r="A3" s="624"/>
      <c r="B3" s="625"/>
      <c r="C3" s="625"/>
      <c r="D3" s="626"/>
      <c r="E3" s="627" t="s">
        <v>319</v>
      </c>
      <c r="F3" s="628"/>
      <c r="G3" s="628"/>
      <c r="H3" s="628"/>
      <c r="I3" s="628"/>
      <c r="J3" s="628"/>
    </row>
    <row r="4" spans="1:23">
      <c r="A4" s="611"/>
      <c r="B4" s="612"/>
      <c r="C4" s="612"/>
      <c r="D4" s="613"/>
      <c r="E4" s="629" t="s">
        <v>320</v>
      </c>
      <c r="F4" s="630"/>
      <c r="G4" s="630"/>
      <c r="H4" s="630"/>
      <c r="I4" s="630"/>
      <c r="J4" s="630"/>
    </row>
    <row r="5" spans="1:23">
      <c r="A5" s="23"/>
      <c r="B5" s="52"/>
      <c r="C5" s="23"/>
      <c r="D5" s="24"/>
      <c r="E5" s="25"/>
    </row>
    <row r="6" spans="1:23" ht="30.75" customHeight="1">
      <c r="D6" s="595" t="s">
        <v>316</v>
      </c>
      <c r="E6" s="595"/>
      <c r="F6" s="595"/>
      <c r="G6" s="595"/>
      <c r="H6" s="595"/>
      <c r="I6" s="595"/>
      <c r="J6" s="595"/>
      <c r="K6" s="595"/>
      <c r="P6" s="595" t="s">
        <v>60</v>
      </c>
      <c r="Q6" s="595"/>
      <c r="R6" s="595"/>
      <c r="S6" s="595"/>
      <c r="T6" s="595"/>
      <c r="U6" s="595"/>
      <c r="V6" s="595"/>
      <c r="W6" s="595"/>
    </row>
    <row r="7" spans="1:23" ht="63" customHeight="1">
      <c r="D7" s="60" t="s">
        <v>1</v>
      </c>
      <c r="E7" s="46" t="s">
        <v>5</v>
      </c>
      <c r="F7" s="64" t="s">
        <v>29</v>
      </c>
      <c r="G7" s="61" t="s">
        <v>31</v>
      </c>
      <c r="H7" s="61" t="s">
        <v>31</v>
      </c>
      <c r="I7" s="62" t="s">
        <v>31</v>
      </c>
      <c r="J7" s="61" t="s">
        <v>31</v>
      </c>
      <c r="K7" s="63" t="s">
        <v>30</v>
      </c>
      <c r="M7" s="26" t="s">
        <v>80</v>
      </c>
      <c r="N7" s="70" t="s">
        <v>81</v>
      </c>
      <c r="P7" s="60" t="s">
        <v>1</v>
      </c>
      <c r="Q7" s="51" t="s">
        <v>5</v>
      </c>
      <c r="R7" s="64" t="s">
        <v>29</v>
      </c>
      <c r="S7" s="61" t="s">
        <v>31</v>
      </c>
      <c r="T7" s="61" t="s">
        <v>31</v>
      </c>
      <c r="U7" s="62" t="s">
        <v>31</v>
      </c>
      <c r="V7" s="61" t="s">
        <v>31</v>
      </c>
      <c r="W7" s="63" t="s">
        <v>30</v>
      </c>
    </row>
    <row r="8" spans="1:23" ht="36">
      <c r="A8" s="39" t="s">
        <v>36</v>
      </c>
      <c r="B8" s="73" t="s">
        <v>86</v>
      </c>
      <c r="C8" s="37" t="s">
        <v>41</v>
      </c>
      <c r="D8" s="18">
        <v>1</v>
      </c>
      <c r="E8" s="19" t="s">
        <v>287</v>
      </c>
      <c r="F8" s="56" t="s">
        <v>288</v>
      </c>
      <c r="G8" s="44"/>
      <c r="H8" s="44"/>
      <c r="I8" s="44"/>
      <c r="J8" s="45"/>
      <c r="K8" s="20"/>
      <c r="P8" s="18">
        <v>1</v>
      </c>
      <c r="Q8" s="19" t="s">
        <v>61</v>
      </c>
      <c r="R8" s="56" t="s">
        <v>51</v>
      </c>
      <c r="S8" s="49"/>
      <c r="T8" s="49"/>
      <c r="U8" s="49"/>
      <c r="V8" s="50"/>
      <c r="W8" s="20"/>
    </row>
    <row r="9" spans="1:23">
      <c r="A9" s="596" t="s">
        <v>37</v>
      </c>
      <c r="B9" s="597" t="s">
        <v>85</v>
      </c>
      <c r="C9" s="603" t="s">
        <v>42</v>
      </c>
      <c r="D9" s="585">
        <v>2</v>
      </c>
      <c r="E9" s="21" t="s">
        <v>6</v>
      </c>
      <c r="F9" s="58" t="s">
        <v>50</v>
      </c>
      <c r="G9" s="587"/>
      <c r="H9" s="43"/>
      <c r="I9" s="587"/>
      <c r="J9" s="589"/>
      <c r="K9" s="591"/>
      <c r="P9" s="585">
        <v>2</v>
      </c>
      <c r="Q9" s="21" t="s">
        <v>6</v>
      </c>
      <c r="R9" s="58" t="s">
        <v>50</v>
      </c>
      <c r="S9" s="587"/>
      <c r="T9" s="48"/>
      <c r="U9" s="587"/>
      <c r="V9" s="589"/>
      <c r="W9" s="591"/>
    </row>
    <row r="10" spans="1:23" ht="25.5">
      <c r="A10" s="596"/>
      <c r="B10" s="597"/>
      <c r="C10" s="603"/>
      <c r="D10" s="586"/>
      <c r="E10" s="22" t="s">
        <v>289</v>
      </c>
      <c r="F10" s="56" t="s">
        <v>290</v>
      </c>
      <c r="G10" s="588"/>
      <c r="H10" s="44"/>
      <c r="I10" s="588"/>
      <c r="J10" s="590"/>
      <c r="K10" s="591"/>
      <c r="P10" s="586"/>
      <c r="Q10" s="22" t="s">
        <v>62</v>
      </c>
      <c r="R10" s="56"/>
      <c r="S10" s="588"/>
      <c r="T10" s="49"/>
      <c r="U10" s="588"/>
      <c r="V10" s="590"/>
      <c r="W10" s="591"/>
    </row>
    <row r="11" spans="1:23">
      <c r="A11" s="596" t="s">
        <v>38</v>
      </c>
      <c r="B11" s="597" t="s">
        <v>87</v>
      </c>
      <c r="C11" s="598" t="s">
        <v>43</v>
      </c>
      <c r="D11" s="585">
        <v>3</v>
      </c>
      <c r="E11" s="21" t="s">
        <v>7</v>
      </c>
      <c r="F11" s="58" t="s">
        <v>50</v>
      </c>
      <c r="G11" s="587"/>
      <c r="H11" s="43"/>
      <c r="I11" s="587"/>
      <c r="J11" s="589"/>
      <c r="K11" s="591"/>
      <c r="P11" s="585">
        <v>3</v>
      </c>
      <c r="Q11" s="21" t="s">
        <v>7</v>
      </c>
      <c r="R11" s="58" t="s">
        <v>50</v>
      </c>
      <c r="S11" s="587"/>
      <c r="T11" s="48"/>
      <c r="U11" s="587"/>
      <c r="V11" s="589"/>
      <c r="W11" s="591"/>
    </row>
    <row r="12" spans="1:23" ht="38.25">
      <c r="A12" s="596"/>
      <c r="B12" s="597"/>
      <c r="C12" s="598"/>
      <c r="D12" s="586"/>
      <c r="E12" s="22" t="s">
        <v>291</v>
      </c>
      <c r="F12" s="56" t="s">
        <v>296</v>
      </c>
      <c r="G12" s="588"/>
      <c r="H12" s="44"/>
      <c r="I12" s="588"/>
      <c r="J12" s="590"/>
      <c r="K12" s="591"/>
      <c r="P12" s="586"/>
      <c r="Q12" s="22" t="s">
        <v>20</v>
      </c>
      <c r="R12" s="56"/>
      <c r="S12" s="588"/>
      <c r="T12" s="49"/>
      <c r="U12" s="588"/>
      <c r="V12" s="590"/>
      <c r="W12" s="591"/>
    </row>
    <row r="13" spans="1:23">
      <c r="A13" s="596" t="s">
        <v>39</v>
      </c>
      <c r="B13" s="597" t="s">
        <v>88</v>
      </c>
      <c r="C13" s="598" t="s">
        <v>44</v>
      </c>
      <c r="D13" s="585">
        <v>4</v>
      </c>
      <c r="E13" s="21" t="s">
        <v>8</v>
      </c>
      <c r="F13" s="58" t="s">
        <v>50</v>
      </c>
      <c r="G13" s="587"/>
      <c r="H13" s="43"/>
      <c r="I13" s="587"/>
      <c r="J13" s="589"/>
      <c r="K13" s="591"/>
      <c r="P13" s="585">
        <v>4</v>
      </c>
      <c r="Q13" s="21" t="s">
        <v>8</v>
      </c>
      <c r="R13" s="58" t="s">
        <v>50</v>
      </c>
      <c r="S13" s="587"/>
      <c r="T13" s="48"/>
      <c r="U13" s="587"/>
      <c r="V13" s="589"/>
      <c r="W13" s="591"/>
    </row>
    <row r="14" spans="1:23" ht="25.5">
      <c r="A14" s="596"/>
      <c r="B14" s="597"/>
      <c r="C14" s="598"/>
      <c r="D14" s="586"/>
      <c r="E14" s="22" t="s">
        <v>292</v>
      </c>
      <c r="F14" s="56" t="s">
        <v>293</v>
      </c>
      <c r="G14" s="588"/>
      <c r="H14" s="44"/>
      <c r="I14" s="588"/>
      <c r="J14" s="590"/>
      <c r="K14" s="591"/>
      <c r="P14" s="586"/>
      <c r="Q14" s="22"/>
      <c r="R14" s="56"/>
      <c r="S14" s="588"/>
      <c r="T14" s="49"/>
      <c r="U14" s="588"/>
      <c r="V14" s="590"/>
      <c r="W14" s="591"/>
    </row>
    <row r="15" spans="1:23">
      <c r="A15" s="596" t="s">
        <v>40</v>
      </c>
      <c r="B15" s="597" t="s">
        <v>89</v>
      </c>
      <c r="C15" s="598" t="s">
        <v>45</v>
      </c>
      <c r="D15" s="585">
        <v>5</v>
      </c>
      <c r="E15" s="21" t="s">
        <v>9</v>
      </c>
      <c r="F15" s="58" t="s">
        <v>50</v>
      </c>
      <c r="G15" s="587"/>
      <c r="H15" s="43"/>
      <c r="I15" s="587"/>
      <c r="J15" s="589"/>
      <c r="K15" s="591"/>
      <c r="P15" s="585">
        <v>5</v>
      </c>
      <c r="Q15" s="21" t="s">
        <v>9</v>
      </c>
      <c r="R15" s="58" t="s">
        <v>50</v>
      </c>
      <c r="S15" s="587"/>
      <c r="T15" s="48"/>
      <c r="U15" s="587"/>
      <c r="V15" s="589"/>
      <c r="W15" s="591"/>
    </row>
    <row r="16" spans="1:23" ht="25.5">
      <c r="A16" s="596"/>
      <c r="B16" s="597"/>
      <c r="C16" s="598"/>
      <c r="D16" s="586"/>
      <c r="E16" s="22" t="s">
        <v>294</v>
      </c>
      <c r="F16" s="56" t="s">
        <v>295</v>
      </c>
      <c r="G16" s="588"/>
      <c r="H16" s="44"/>
      <c r="I16" s="588"/>
      <c r="J16" s="590"/>
      <c r="K16" s="591"/>
      <c r="P16" s="586"/>
      <c r="Q16" s="22"/>
      <c r="R16" s="56"/>
      <c r="S16" s="588"/>
      <c r="T16" s="49"/>
      <c r="U16" s="588"/>
      <c r="V16" s="590"/>
      <c r="W16" s="591"/>
    </row>
    <row r="18" spans="1:13" ht="35.25" customHeight="1">
      <c r="D18" s="592" t="s">
        <v>315</v>
      </c>
      <c r="E18" s="592"/>
      <c r="F18" s="592"/>
      <c r="G18" s="592"/>
      <c r="H18" s="592"/>
      <c r="I18" s="592"/>
      <c r="J18" s="592"/>
      <c r="K18" s="592"/>
    </row>
    <row r="19" spans="1:13" ht="63" customHeight="1">
      <c r="D19" s="60" t="s">
        <v>1</v>
      </c>
      <c r="E19" s="72" t="s">
        <v>5</v>
      </c>
      <c r="F19" s="64" t="s">
        <v>29</v>
      </c>
      <c r="G19" s="61" t="s">
        <v>31</v>
      </c>
      <c r="H19" s="61" t="s">
        <v>31</v>
      </c>
      <c r="I19" s="62" t="s">
        <v>31</v>
      </c>
      <c r="J19" s="61" t="s">
        <v>31</v>
      </c>
      <c r="K19" s="63" t="s">
        <v>30</v>
      </c>
    </row>
    <row r="20" spans="1:13" ht="38.25">
      <c r="A20" s="39" t="s">
        <v>36</v>
      </c>
      <c r="B20" s="73" t="s">
        <v>86</v>
      </c>
      <c r="C20" s="37" t="s">
        <v>41</v>
      </c>
      <c r="D20" s="18">
        <v>1</v>
      </c>
      <c r="E20" s="22" t="s">
        <v>312</v>
      </c>
      <c r="F20" s="56" t="s">
        <v>297</v>
      </c>
      <c r="G20" s="44"/>
      <c r="H20" s="44"/>
      <c r="I20" s="44"/>
      <c r="J20" s="45"/>
      <c r="K20" s="20"/>
    </row>
    <row r="21" spans="1:13" ht="15" customHeight="1">
      <c r="A21" s="596" t="s">
        <v>37</v>
      </c>
      <c r="B21" s="597" t="s">
        <v>85</v>
      </c>
      <c r="C21" s="603" t="s">
        <v>42</v>
      </c>
      <c r="D21" s="585">
        <v>2</v>
      </c>
      <c r="E21" s="21" t="s">
        <v>6</v>
      </c>
      <c r="F21" s="58" t="s">
        <v>50</v>
      </c>
      <c r="G21" s="587"/>
      <c r="H21" s="43"/>
      <c r="I21" s="587"/>
      <c r="J21" s="589"/>
      <c r="K21" s="591"/>
    </row>
    <row r="22" spans="1:13" ht="25.5">
      <c r="A22" s="596"/>
      <c r="B22" s="597"/>
      <c r="C22" s="603"/>
      <c r="D22" s="586"/>
      <c r="E22" s="22" t="s">
        <v>298</v>
      </c>
      <c r="F22" s="56" t="s">
        <v>299</v>
      </c>
      <c r="G22" s="588"/>
      <c r="H22" s="44"/>
      <c r="I22" s="588"/>
      <c r="J22" s="590"/>
      <c r="K22" s="591"/>
    </row>
    <row r="23" spans="1:13" ht="15" customHeight="1">
      <c r="A23" s="596" t="s">
        <v>38</v>
      </c>
      <c r="B23" s="597" t="s">
        <v>87</v>
      </c>
      <c r="C23" s="598" t="s">
        <v>43</v>
      </c>
      <c r="D23" s="585">
        <v>3</v>
      </c>
      <c r="E23" s="21" t="s">
        <v>7</v>
      </c>
      <c r="F23" s="58" t="s">
        <v>50</v>
      </c>
      <c r="G23" s="587"/>
      <c r="H23" s="43"/>
      <c r="I23" s="587"/>
      <c r="J23" s="589"/>
      <c r="K23" s="591"/>
    </row>
    <row r="24" spans="1:13" ht="38.25">
      <c r="A24" s="596"/>
      <c r="B24" s="597"/>
      <c r="C24" s="598"/>
      <c r="D24" s="586"/>
      <c r="E24" s="22" t="s">
        <v>300</v>
      </c>
      <c r="F24" s="56" t="s">
        <v>83</v>
      </c>
      <c r="G24" s="588"/>
      <c r="H24" s="44"/>
      <c r="I24" s="588"/>
      <c r="J24" s="590"/>
      <c r="K24" s="591"/>
    </row>
    <row r="25" spans="1:13" ht="15" customHeight="1">
      <c r="A25" s="596" t="s">
        <v>39</v>
      </c>
      <c r="B25" s="597" t="s">
        <v>88</v>
      </c>
      <c r="C25" s="598" t="s">
        <v>44</v>
      </c>
      <c r="D25" s="585">
        <v>4</v>
      </c>
      <c r="E25" s="21" t="s">
        <v>8</v>
      </c>
      <c r="F25" s="58" t="s">
        <v>50</v>
      </c>
      <c r="G25" s="587"/>
      <c r="H25" s="43"/>
      <c r="I25" s="587"/>
      <c r="J25" s="589"/>
      <c r="K25" s="591"/>
    </row>
    <row r="26" spans="1:13" ht="38.25">
      <c r="A26" s="596"/>
      <c r="B26" s="597"/>
      <c r="C26" s="598"/>
      <c r="D26" s="586"/>
      <c r="E26" s="22" t="s">
        <v>301</v>
      </c>
      <c r="F26" s="56" t="s">
        <v>302</v>
      </c>
      <c r="G26" s="588"/>
      <c r="H26" s="44"/>
      <c r="I26" s="588"/>
      <c r="J26" s="590"/>
      <c r="K26" s="591"/>
    </row>
    <row r="27" spans="1:13" ht="15" customHeight="1">
      <c r="A27" s="596" t="s">
        <v>40</v>
      </c>
      <c r="B27" s="597" t="s">
        <v>89</v>
      </c>
      <c r="C27" s="598" t="s">
        <v>45</v>
      </c>
      <c r="D27" s="585">
        <v>5</v>
      </c>
      <c r="E27" s="21" t="s">
        <v>9</v>
      </c>
      <c r="F27" s="58" t="s">
        <v>50</v>
      </c>
      <c r="G27" s="587"/>
      <c r="H27" s="43"/>
      <c r="I27" s="587"/>
      <c r="J27" s="589"/>
      <c r="K27" s="591"/>
    </row>
    <row r="28" spans="1:13" ht="32.25" customHeight="1">
      <c r="A28" s="596"/>
      <c r="B28" s="597"/>
      <c r="C28" s="598"/>
      <c r="D28" s="586"/>
      <c r="E28" s="22" t="s">
        <v>303</v>
      </c>
      <c r="F28" s="56" t="s">
        <v>304</v>
      </c>
      <c r="G28" s="588"/>
      <c r="H28" s="44"/>
      <c r="I28" s="588"/>
      <c r="J28" s="590"/>
      <c r="K28" s="591"/>
    </row>
    <row r="30" spans="1:13" ht="17.25">
      <c r="D30" s="595" t="s">
        <v>314</v>
      </c>
      <c r="E30" s="595"/>
      <c r="F30" s="595"/>
      <c r="G30" s="595"/>
      <c r="H30" s="595"/>
      <c r="I30" s="595"/>
      <c r="J30" s="595"/>
      <c r="K30" s="595"/>
    </row>
    <row r="31" spans="1:13" ht="63" customHeight="1">
      <c r="D31" s="60" t="s">
        <v>1</v>
      </c>
      <c r="E31" s="46" t="s">
        <v>5</v>
      </c>
      <c r="F31" s="64" t="s">
        <v>29</v>
      </c>
      <c r="G31" s="61" t="s">
        <v>31</v>
      </c>
      <c r="H31" s="61" t="s">
        <v>31</v>
      </c>
      <c r="I31" s="62" t="s">
        <v>31</v>
      </c>
      <c r="J31" s="61" t="s">
        <v>31</v>
      </c>
      <c r="K31" s="63" t="s">
        <v>30</v>
      </c>
    </row>
    <row r="32" spans="1:13" ht="38.25">
      <c r="A32" s="39" t="s">
        <v>36</v>
      </c>
      <c r="B32" s="73" t="s">
        <v>86</v>
      </c>
      <c r="C32" s="37" t="s">
        <v>41</v>
      </c>
      <c r="D32" s="18">
        <v>1</v>
      </c>
      <c r="E32" s="19" t="s">
        <v>305</v>
      </c>
      <c r="F32" s="56" t="s">
        <v>306</v>
      </c>
      <c r="G32" s="44"/>
      <c r="H32" s="44"/>
      <c r="I32" s="44"/>
      <c r="J32" s="45"/>
      <c r="K32" s="20"/>
      <c r="M32" s="15" t="s">
        <v>16</v>
      </c>
    </row>
    <row r="33" spans="1:13">
      <c r="A33" s="596" t="s">
        <v>37</v>
      </c>
      <c r="B33" s="597" t="s">
        <v>85</v>
      </c>
      <c r="C33" s="603" t="s">
        <v>42</v>
      </c>
      <c r="D33" s="585">
        <v>2</v>
      </c>
      <c r="E33" s="21" t="s">
        <v>6</v>
      </c>
      <c r="F33" s="58" t="s">
        <v>50</v>
      </c>
      <c r="G33" s="587"/>
      <c r="H33" s="43"/>
      <c r="I33" s="587"/>
      <c r="J33" s="589"/>
      <c r="K33" s="591"/>
    </row>
    <row r="34" spans="1:13" ht="38.25">
      <c r="A34" s="596"/>
      <c r="B34" s="597"/>
      <c r="C34" s="603"/>
      <c r="D34" s="586"/>
      <c r="E34" s="22" t="s">
        <v>132</v>
      </c>
      <c r="F34" s="56" t="s">
        <v>133</v>
      </c>
      <c r="G34" s="588"/>
      <c r="H34" s="44"/>
      <c r="I34" s="588"/>
      <c r="J34" s="590"/>
      <c r="K34" s="591"/>
      <c r="M34" s="15" t="s">
        <v>17</v>
      </c>
    </row>
    <row r="35" spans="1:13">
      <c r="A35" s="596" t="s">
        <v>38</v>
      </c>
      <c r="B35" s="597" t="s">
        <v>87</v>
      </c>
      <c r="C35" s="598" t="s">
        <v>43</v>
      </c>
      <c r="D35" s="585">
        <v>3</v>
      </c>
      <c r="E35" s="21" t="s">
        <v>7</v>
      </c>
      <c r="F35" s="58" t="s">
        <v>50</v>
      </c>
      <c r="G35" s="587"/>
      <c r="H35" s="43"/>
      <c r="I35" s="587"/>
      <c r="J35" s="589"/>
      <c r="K35" s="591"/>
    </row>
    <row r="36" spans="1:13" ht="25.5">
      <c r="A36" s="596"/>
      <c r="B36" s="597"/>
      <c r="C36" s="598"/>
      <c r="D36" s="586"/>
      <c r="E36" s="22" t="s">
        <v>307</v>
      </c>
      <c r="F36" s="56" t="s">
        <v>308</v>
      </c>
      <c r="G36" s="588"/>
      <c r="H36" s="44"/>
      <c r="I36" s="588"/>
      <c r="J36" s="590"/>
      <c r="K36" s="591"/>
    </row>
    <row r="37" spans="1:13">
      <c r="A37" s="596" t="s">
        <v>39</v>
      </c>
      <c r="B37" s="597" t="s">
        <v>88</v>
      </c>
      <c r="C37" s="598" t="s">
        <v>44</v>
      </c>
      <c r="D37" s="585">
        <v>4</v>
      </c>
      <c r="E37" s="21" t="s">
        <v>8</v>
      </c>
      <c r="F37" s="58" t="s">
        <v>50</v>
      </c>
      <c r="G37" s="587"/>
      <c r="H37" s="43"/>
      <c r="I37" s="587"/>
      <c r="J37" s="589"/>
      <c r="K37" s="591"/>
    </row>
    <row r="38" spans="1:13" ht="38.25">
      <c r="A38" s="596"/>
      <c r="B38" s="597"/>
      <c r="C38" s="598"/>
      <c r="D38" s="586"/>
      <c r="E38" s="22" t="s">
        <v>309</v>
      </c>
      <c r="F38" s="32" t="s">
        <v>310</v>
      </c>
      <c r="G38" s="588"/>
      <c r="H38" s="44"/>
      <c r="I38" s="588"/>
      <c r="J38" s="590"/>
      <c r="K38" s="591"/>
    </row>
    <row r="39" spans="1:13">
      <c r="A39" s="596" t="s">
        <v>40</v>
      </c>
      <c r="B39" s="597" t="s">
        <v>89</v>
      </c>
      <c r="C39" s="598" t="s">
        <v>45</v>
      </c>
      <c r="D39" s="585">
        <v>5</v>
      </c>
      <c r="E39" s="21" t="s">
        <v>9</v>
      </c>
      <c r="F39" s="58" t="s">
        <v>50</v>
      </c>
      <c r="G39" s="587"/>
      <c r="H39" s="43"/>
      <c r="I39" s="587"/>
      <c r="J39" s="589"/>
      <c r="K39" s="591"/>
    </row>
    <row r="40" spans="1:13" ht="38.25">
      <c r="A40" s="596"/>
      <c r="B40" s="597"/>
      <c r="C40" s="598"/>
      <c r="D40" s="586"/>
      <c r="E40" s="22" t="s">
        <v>311</v>
      </c>
      <c r="F40" s="56" t="s">
        <v>134</v>
      </c>
      <c r="G40" s="588"/>
      <c r="H40" s="44"/>
      <c r="I40" s="588"/>
      <c r="J40" s="590"/>
      <c r="K40" s="591"/>
    </row>
    <row r="42" spans="1:13" ht="36.75" customHeight="1">
      <c r="D42" s="592" t="s">
        <v>313</v>
      </c>
      <c r="E42" s="592"/>
      <c r="F42" s="592"/>
      <c r="G42" s="592"/>
      <c r="H42" s="592"/>
      <c r="I42" s="592"/>
      <c r="J42" s="592"/>
      <c r="K42" s="592"/>
    </row>
    <row r="43" spans="1:13" ht="63" customHeight="1">
      <c r="D43" s="60" t="s">
        <v>1</v>
      </c>
      <c r="E43" s="46" t="s">
        <v>5</v>
      </c>
      <c r="F43" s="64" t="s">
        <v>29</v>
      </c>
      <c r="G43" s="61" t="s">
        <v>31</v>
      </c>
      <c r="H43" s="61" t="s">
        <v>31</v>
      </c>
      <c r="I43" s="62" t="s">
        <v>31</v>
      </c>
      <c r="J43" s="61" t="s">
        <v>31</v>
      </c>
      <c r="K43" s="63" t="s">
        <v>30</v>
      </c>
    </row>
    <row r="44" spans="1:13" ht="51">
      <c r="A44" s="39" t="s">
        <v>36</v>
      </c>
      <c r="B44" s="73" t="s">
        <v>86</v>
      </c>
      <c r="C44" s="37" t="s">
        <v>41</v>
      </c>
      <c r="D44" s="18">
        <v>1</v>
      </c>
      <c r="E44" s="19" t="s">
        <v>18</v>
      </c>
      <c r="F44" s="56" t="s">
        <v>137</v>
      </c>
      <c r="G44" s="44"/>
      <c r="H44" s="44"/>
      <c r="I44" s="44"/>
      <c r="J44" s="45"/>
      <c r="K44" s="20"/>
      <c r="M44" s="16" t="s">
        <v>11</v>
      </c>
    </row>
    <row r="45" spans="1:13" ht="15" customHeight="1">
      <c r="A45" s="596" t="s">
        <v>37</v>
      </c>
      <c r="B45" s="597" t="s">
        <v>85</v>
      </c>
      <c r="C45" s="603" t="s">
        <v>42</v>
      </c>
      <c r="D45" s="585">
        <v>2</v>
      </c>
      <c r="E45" s="21" t="s">
        <v>6</v>
      </c>
      <c r="F45" s="58" t="s">
        <v>50</v>
      </c>
      <c r="G45" s="587"/>
      <c r="H45" s="43"/>
      <c r="I45" s="587"/>
      <c r="J45" s="589"/>
      <c r="K45" s="591"/>
    </row>
    <row r="46" spans="1:13" ht="25.5">
      <c r="A46" s="596"/>
      <c r="B46" s="597"/>
      <c r="C46" s="603"/>
      <c r="D46" s="586"/>
      <c r="E46" s="22" t="s">
        <v>19</v>
      </c>
      <c r="F46" s="22" t="s">
        <v>138</v>
      </c>
      <c r="G46" s="588"/>
      <c r="H46" s="44"/>
      <c r="I46" s="588"/>
      <c r="J46" s="590"/>
      <c r="K46" s="591"/>
      <c r="M46" s="16" t="s">
        <v>12</v>
      </c>
    </row>
    <row r="47" spans="1:13" ht="15" customHeight="1">
      <c r="A47" s="596" t="s">
        <v>38</v>
      </c>
      <c r="B47" s="597" t="s">
        <v>87</v>
      </c>
      <c r="C47" s="598" t="s">
        <v>43</v>
      </c>
      <c r="D47" s="585">
        <v>3</v>
      </c>
      <c r="E47" s="21" t="s">
        <v>7</v>
      </c>
      <c r="F47" s="58" t="s">
        <v>50</v>
      </c>
      <c r="G47" s="587"/>
      <c r="H47" s="43"/>
      <c r="I47" s="587"/>
      <c r="J47" s="589"/>
      <c r="K47" s="591"/>
    </row>
    <row r="48" spans="1:13" ht="25.5">
      <c r="A48" s="596"/>
      <c r="B48" s="597"/>
      <c r="C48" s="598"/>
      <c r="D48" s="586"/>
      <c r="E48" s="22" t="s">
        <v>141</v>
      </c>
      <c r="F48" s="56" t="s">
        <v>140</v>
      </c>
      <c r="G48" s="588"/>
      <c r="H48" s="44"/>
      <c r="I48" s="588"/>
      <c r="J48" s="590"/>
      <c r="K48" s="591"/>
      <c r="M48" s="16" t="s">
        <v>13</v>
      </c>
    </row>
    <row r="49" spans="1:13" ht="15" customHeight="1">
      <c r="A49" s="596" t="s">
        <v>39</v>
      </c>
      <c r="B49" s="597" t="s">
        <v>88</v>
      </c>
      <c r="C49" s="598" t="s">
        <v>44</v>
      </c>
      <c r="D49" s="585">
        <v>4</v>
      </c>
      <c r="E49" s="21" t="s">
        <v>8</v>
      </c>
      <c r="F49" s="58" t="s">
        <v>50</v>
      </c>
      <c r="G49" s="587"/>
      <c r="H49" s="43"/>
      <c r="I49" s="587"/>
      <c r="J49" s="589"/>
      <c r="K49" s="591"/>
    </row>
    <row r="50" spans="1:13" ht="38.25">
      <c r="A50" s="596"/>
      <c r="B50" s="597"/>
      <c r="C50" s="598"/>
      <c r="D50" s="586"/>
      <c r="E50" s="22" t="s">
        <v>139</v>
      </c>
      <c r="F50" s="56" t="s">
        <v>143</v>
      </c>
      <c r="G50" s="588"/>
      <c r="H50" s="44"/>
      <c r="I50" s="588"/>
      <c r="J50" s="590"/>
      <c r="K50" s="591"/>
      <c r="M50" s="16" t="s">
        <v>14</v>
      </c>
    </row>
    <row r="51" spans="1:13" ht="15" customHeight="1">
      <c r="A51" s="596" t="s">
        <v>40</v>
      </c>
      <c r="B51" s="597" t="s">
        <v>89</v>
      </c>
      <c r="C51" s="598" t="s">
        <v>45</v>
      </c>
      <c r="D51" s="585">
        <v>5</v>
      </c>
      <c r="E51" s="21" t="s">
        <v>9</v>
      </c>
      <c r="F51" s="58" t="s">
        <v>50</v>
      </c>
      <c r="G51" s="587"/>
      <c r="H51" s="43"/>
      <c r="I51" s="587"/>
      <c r="J51" s="589"/>
      <c r="K51" s="591"/>
    </row>
    <row r="52" spans="1:13" ht="38.25">
      <c r="A52" s="596"/>
      <c r="B52" s="597"/>
      <c r="C52" s="598"/>
      <c r="D52" s="586"/>
      <c r="E52" s="22" t="s">
        <v>145</v>
      </c>
      <c r="F52" s="22" t="s">
        <v>142</v>
      </c>
      <c r="G52" s="588"/>
      <c r="H52" s="44"/>
      <c r="I52" s="588"/>
      <c r="J52" s="590"/>
      <c r="K52" s="591"/>
      <c r="M52" s="16" t="s">
        <v>15</v>
      </c>
    </row>
    <row r="54" spans="1:13">
      <c r="E54" s="76"/>
      <c r="F54" s="76"/>
    </row>
    <row r="55" spans="1:13">
      <c r="E55" s="77"/>
      <c r="F55" s="77"/>
    </row>
    <row r="56" spans="1:13">
      <c r="E56" s="77"/>
      <c r="F56" s="76"/>
    </row>
  </sheetData>
  <mergeCells count="158">
    <mergeCell ref="D51:D52"/>
    <mergeCell ref="G51:G52"/>
    <mergeCell ref="I51:I52"/>
    <mergeCell ref="J51:J52"/>
    <mergeCell ref="K51:K52"/>
    <mergeCell ref="D49:D50"/>
    <mergeCell ref="G49:G50"/>
    <mergeCell ref="I49:I50"/>
    <mergeCell ref="J49:J50"/>
    <mergeCell ref="K49:K50"/>
    <mergeCell ref="K45:K46"/>
    <mergeCell ref="D47:D48"/>
    <mergeCell ref="G47:G48"/>
    <mergeCell ref="I47:I48"/>
    <mergeCell ref="J47:J48"/>
    <mergeCell ref="K47:K48"/>
    <mergeCell ref="D42:K42"/>
    <mergeCell ref="D45:D46"/>
    <mergeCell ref="G45:G46"/>
    <mergeCell ref="I45:I46"/>
    <mergeCell ref="J45:J46"/>
    <mergeCell ref="D39:D40"/>
    <mergeCell ref="G39:G40"/>
    <mergeCell ref="I39:I40"/>
    <mergeCell ref="J39:J40"/>
    <mergeCell ref="K39:K40"/>
    <mergeCell ref="D37:D38"/>
    <mergeCell ref="G37:G38"/>
    <mergeCell ref="I37:I38"/>
    <mergeCell ref="J37:J38"/>
    <mergeCell ref="K37:K38"/>
    <mergeCell ref="D35:D36"/>
    <mergeCell ref="G35:G36"/>
    <mergeCell ref="I35:I36"/>
    <mergeCell ref="J35:J36"/>
    <mergeCell ref="K35:K36"/>
    <mergeCell ref="D33:D34"/>
    <mergeCell ref="G33:G34"/>
    <mergeCell ref="I33:I34"/>
    <mergeCell ref="J33:J34"/>
    <mergeCell ref="K33:K34"/>
    <mergeCell ref="D30:K30"/>
    <mergeCell ref="D27:D28"/>
    <mergeCell ref="G27:G28"/>
    <mergeCell ref="I27:I28"/>
    <mergeCell ref="J27:J28"/>
    <mergeCell ref="K27:K28"/>
    <mergeCell ref="D18:K18"/>
    <mergeCell ref="D21:D22"/>
    <mergeCell ref="G21:G22"/>
    <mergeCell ref="I21:I22"/>
    <mergeCell ref="J21:J22"/>
    <mergeCell ref="D25:D26"/>
    <mergeCell ref="G25:G26"/>
    <mergeCell ref="I25:I26"/>
    <mergeCell ref="J25:J26"/>
    <mergeCell ref="K25:K26"/>
    <mergeCell ref="K21:K22"/>
    <mergeCell ref="D23:D24"/>
    <mergeCell ref="G23:G24"/>
    <mergeCell ref="I23:I24"/>
    <mergeCell ref="J23:J24"/>
    <mergeCell ref="K23:K24"/>
    <mergeCell ref="D15:D16"/>
    <mergeCell ref="G15:G16"/>
    <mergeCell ref="I15:I16"/>
    <mergeCell ref="J15:J16"/>
    <mergeCell ref="K15:K16"/>
    <mergeCell ref="D13:D14"/>
    <mergeCell ref="G13:G14"/>
    <mergeCell ref="I13:I14"/>
    <mergeCell ref="J13:J14"/>
    <mergeCell ref="K13:K14"/>
    <mergeCell ref="E1:J1"/>
    <mergeCell ref="E2:J2"/>
    <mergeCell ref="D6:K6"/>
    <mergeCell ref="A1:D4"/>
    <mergeCell ref="E3:J3"/>
    <mergeCell ref="E4:J4"/>
    <mergeCell ref="A9:A10"/>
    <mergeCell ref="C9:C10"/>
    <mergeCell ref="A11:A12"/>
    <mergeCell ref="C11:C12"/>
    <mergeCell ref="D11:D12"/>
    <mergeCell ref="G11:G12"/>
    <mergeCell ref="I11:I12"/>
    <mergeCell ref="J11:J12"/>
    <mergeCell ref="K11:K12"/>
    <mergeCell ref="D9:D10"/>
    <mergeCell ref="G9:G10"/>
    <mergeCell ref="I9:I10"/>
    <mergeCell ref="J9:J10"/>
    <mergeCell ref="K9:K10"/>
    <mergeCell ref="A13:A14"/>
    <mergeCell ref="C13:C14"/>
    <mergeCell ref="A15:A16"/>
    <mergeCell ref="C15:C16"/>
    <mergeCell ref="A21:A22"/>
    <mergeCell ref="C21:C22"/>
    <mergeCell ref="A23:A24"/>
    <mergeCell ref="C23:C24"/>
    <mergeCell ref="A25:A26"/>
    <mergeCell ref="C25:C26"/>
    <mergeCell ref="A27:A28"/>
    <mergeCell ref="C27:C28"/>
    <mergeCell ref="A33:A34"/>
    <mergeCell ref="C33:C34"/>
    <mergeCell ref="A35:A36"/>
    <mergeCell ref="C35:C36"/>
    <mergeCell ref="A51:A52"/>
    <mergeCell ref="C51:C52"/>
    <mergeCell ref="A37:A38"/>
    <mergeCell ref="C37:C38"/>
    <mergeCell ref="A39:A40"/>
    <mergeCell ref="C39:C40"/>
    <mergeCell ref="A45:A46"/>
    <mergeCell ref="C45:C46"/>
    <mergeCell ref="A47:A48"/>
    <mergeCell ref="C47:C48"/>
    <mergeCell ref="A49:A50"/>
    <mergeCell ref="C49:C50"/>
    <mergeCell ref="B45:B46"/>
    <mergeCell ref="B47:B48"/>
    <mergeCell ref="B49:B50"/>
    <mergeCell ref="B51:B52"/>
    <mergeCell ref="B33:B34"/>
    <mergeCell ref="B35:B36"/>
    <mergeCell ref="P6:W6"/>
    <mergeCell ref="P9:P10"/>
    <mergeCell ref="S9:S10"/>
    <mergeCell ref="U9:U10"/>
    <mergeCell ref="V9:V10"/>
    <mergeCell ref="W9:W10"/>
    <mergeCell ref="P11:P12"/>
    <mergeCell ref="S11:S12"/>
    <mergeCell ref="U11:U12"/>
    <mergeCell ref="V11:V12"/>
    <mergeCell ref="W11:W12"/>
    <mergeCell ref="P13:P14"/>
    <mergeCell ref="S13:S14"/>
    <mergeCell ref="U13:U14"/>
    <mergeCell ref="V13:V14"/>
    <mergeCell ref="W13:W14"/>
    <mergeCell ref="P15:P16"/>
    <mergeCell ref="S15:S16"/>
    <mergeCell ref="U15:U16"/>
    <mergeCell ref="V15:V16"/>
    <mergeCell ref="W15:W16"/>
    <mergeCell ref="B37:B38"/>
    <mergeCell ref="B39:B40"/>
    <mergeCell ref="B21:B22"/>
    <mergeCell ref="B23:B24"/>
    <mergeCell ref="B25:B26"/>
    <mergeCell ref="B27:B28"/>
    <mergeCell ref="B9:B10"/>
    <mergeCell ref="B11:B12"/>
    <mergeCell ref="B13:B14"/>
    <mergeCell ref="B15:B1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topLeftCell="B16" zoomScale="98" zoomScaleNormal="98" workbookViewId="0">
      <selection activeCell="E2" sqref="E2:J2"/>
    </sheetView>
  </sheetViews>
  <sheetFormatPr baseColWidth="10" defaultColWidth="11.42578125" defaultRowHeight="15"/>
  <cols>
    <col min="1" max="1" width="23" style="14" customWidth="1"/>
    <col min="2" max="2" width="23" style="53" customWidth="1"/>
    <col min="3" max="3" width="23" style="34" customWidth="1"/>
    <col min="4" max="4" width="6.28515625" style="14" customWidth="1"/>
    <col min="5" max="5" width="40.7109375" style="14" customWidth="1"/>
    <col min="6" max="6" width="55.7109375" style="14" customWidth="1"/>
    <col min="7" max="7" width="6.28515625" style="14" customWidth="1"/>
    <col min="8" max="8" width="6.28515625" style="28" customWidth="1"/>
    <col min="9" max="11" width="6.28515625" style="14" customWidth="1"/>
    <col min="12" max="16384" width="11.42578125" style="14"/>
  </cols>
  <sheetData>
    <row r="1" spans="1:11" ht="36" customHeight="1">
      <c r="A1" s="635" t="s">
        <v>325</v>
      </c>
      <c r="B1" s="635"/>
      <c r="C1" s="635"/>
      <c r="D1" s="636"/>
      <c r="E1" s="631" t="s">
        <v>323</v>
      </c>
      <c r="F1" s="632"/>
      <c r="G1" s="632"/>
      <c r="H1" s="632"/>
      <c r="I1" s="632"/>
      <c r="J1" s="632"/>
    </row>
    <row r="2" spans="1:11" ht="36" customHeight="1">
      <c r="A2" s="635"/>
      <c r="B2" s="635"/>
      <c r="C2" s="635"/>
      <c r="D2" s="636"/>
      <c r="E2" s="633" t="s">
        <v>326</v>
      </c>
      <c r="F2" s="634"/>
      <c r="G2" s="634"/>
      <c r="H2" s="634"/>
      <c r="I2" s="634"/>
      <c r="J2" s="634"/>
    </row>
    <row r="3" spans="1:11" ht="36" customHeight="1">
      <c r="A3" s="635"/>
      <c r="B3" s="635"/>
      <c r="C3" s="635"/>
      <c r="D3" s="636"/>
      <c r="E3" s="637" t="s">
        <v>324</v>
      </c>
      <c r="F3" s="638"/>
      <c r="G3" s="638"/>
      <c r="H3" s="638"/>
      <c r="I3" s="638"/>
      <c r="J3" s="638"/>
    </row>
    <row r="4" spans="1:11">
      <c r="A4" s="23"/>
      <c r="B4" s="52"/>
      <c r="C4" s="23"/>
      <c r="D4" s="24"/>
      <c r="E4" s="25"/>
    </row>
    <row r="5" spans="1:11" ht="30.75" customHeight="1">
      <c r="D5" s="592" t="s">
        <v>322</v>
      </c>
      <c r="E5" s="592"/>
      <c r="F5" s="592"/>
      <c r="G5" s="592"/>
      <c r="H5" s="592"/>
      <c r="I5" s="592"/>
      <c r="J5" s="592"/>
      <c r="K5" s="592"/>
    </row>
    <row r="6" spans="1:11" ht="63" customHeight="1">
      <c r="D6" s="60" t="s">
        <v>1</v>
      </c>
      <c r="E6" s="46" t="s">
        <v>5</v>
      </c>
      <c r="F6" s="64" t="s">
        <v>29</v>
      </c>
      <c r="G6" s="61" t="s">
        <v>31</v>
      </c>
      <c r="H6" s="61" t="s">
        <v>31</v>
      </c>
      <c r="I6" s="62" t="s">
        <v>31</v>
      </c>
      <c r="J6" s="61" t="s">
        <v>31</v>
      </c>
      <c r="K6" s="63" t="s">
        <v>30</v>
      </c>
    </row>
    <row r="7" spans="1:11" ht="36">
      <c r="A7" s="39" t="s">
        <v>36</v>
      </c>
      <c r="B7" s="73" t="s">
        <v>86</v>
      </c>
      <c r="C7" s="37" t="s">
        <v>41</v>
      </c>
      <c r="D7" s="18">
        <v>1</v>
      </c>
      <c r="E7" s="19" t="s">
        <v>28</v>
      </c>
      <c r="F7" s="56" t="s">
        <v>106</v>
      </c>
      <c r="G7" s="44"/>
      <c r="H7" s="44"/>
      <c r="I7" s="44"/>
      <c r="J7" s="45"/>
      <c r="K7" s="20"/>
    </row>
    <row r="8" spans="1:11" ht="15" customHeight="1">
      <c r="A8" s="596" t="s">
        <v>37</v>
      </c>
      <c r="B8" s="597" t="s">
        <v>85</v>
      </c>
      <c r="C8" s="603" t="s">
        <v>42</v>
      </c>
      <c r="D8" s="585">
        <v>2</v>
      </c>
      <c r="E8" s="21" t="s">
        <v>6</v>
      </c>
      <c r="F8" s="58" t="s">
        <v>50</v>
      </c>
      <c r="G8" s="587"/>
      <c r="H8" s="43"/>
      <c r="I8" s="587"/>
      <c r="J8" s="589"/>
      <c r="K8" s="591"/>
    </row>
    <row r="9" spans="1:11" ht="25.5">
      <c r="A9" s="596"/>
      <c r="B9" s="597"/>
      <c r="C9" s="603"/>
      <c r="D9" s="586"/>
      <c r="E9" s="22" t="s">
        <v>23</v>
      </c>
      <c r="F9" s="56" t="s">
        <v>108</v>
      </c>
      <c r="G9" s="588"/>
      <c r="H9" s="44"/>
      <c r="I9" s="588"/>
      <c r="J9" s="590"/>
      <c r="K9" s="591"/>
    </row>
    <row r="10" spans="1:11" ht="15" customHeight="1">
      <c r="A10" s="596" t="s">
        <v>38</v>
      </c>
      <c r="B10" s="597" t="s">
        <v>87</v>
      </c>
      <c r="C10" s="598" t="s">
        <v>43</v>
      </c>
      <c r="D10" s="585">
        <v>3</v>
      </c>
      <c r="E10" s="21" t="s">
        <v>7</v>
      </c>
      <c r="F10" s="58" t="s">
        <v>50</v>
      </c>
      <c r="G10" s="587"/>
      <c r="H10" s="43"/>
      <c r="I10" s="587"/>
      <c r="J10" s="589"/>
      <c r="K10" s="591"/>
    </row>
    <row r="11" spans="1:11" ht="63.75">
      <c r="A11" s="596"/>
      <c r="B11" s="597"/>
      <c r="C11" s="598"/>
      <c r="D11" s="586"/>
      <c r="E11" s="22" t="s">
        <v>105</v>
      </c>
      <c r="F11" s="56" t="s">
        <v>107</v>
      </c>
      <c r="G11" s="588"/>
      <c r="H11" s="44"/>
      <c r="I11" s="588"/>
      <c r="J11" s="590"/>
      <c r="K11" s="591"/>
    </row>
    <row r="12" spans="1:11" ht="15" customHeight="1">
      <c r="A12" s="596" t="s">
        <v>39</v>
      </c>
      <c r="B12" s="597" t="s">
        <v>88</v>
      </c>
      <c r="C12" s="598" t="s">
        <v>44</v>
      </c>
      <c r="D12" s="585">
        <v>4</v>
      </c>
      <c r="E12" s="21" t="s">
        <v>8</v>
      </c>
      <c r="F12" s="58" t="s">
        <v>50</v>
      </c>
      <c r="G12" s="587"/>
      <c r="H12" s="43"/>
      <c r="I12" s="587"/>
      <c r="J12" s="589"/>
      <c r="K12" s="591"/>
    </row>
    <row r="13" spans="1:11" ht="25.5">
      <c r="A13" s="596"/>
      <c r="B13" s="597"/>
      <c r="C13" s="598"/>
      <c r="D13" s="586"/>
      <c r="E13" s="22" t="s">
        <v>24</v>
      </c>
      <c r="F13" s="56" t="s">
        <v>109</v>
      </c>
      <c r="G13" s="588"/>
      <c r="H13" s="44"/>
      <c r="I13" s="588"/>
      <c r="J13" s="590"/>
      <c r="K13" s="591"/>
    </row>
    <row r="14" spans="1:11" ht="15" customHeight="1">
      <c r="A14" s="596" t="s">
        <v>40</v>
      </c>
      <c r="B14" s="597" t="s">
        <v>89</v>
      </c>
      <c r="C14" s="598" t="s">
        <v>45</v>
      </c>
      <c r="D14" s="585">
        <v>5</v>
      </c>
      <c r="E14" s="21" t="s">
        <v>9</v>
      </c>
      <c r="F14" s="58" t="s">
        <v>50</v>
      </c>
      <c r="G14" s="587"/>
      <c r="H14" s="43"/>
      <c r="I14" s="587"/>
      <c r="J14" s="589"/>
      <c r="K14" s="591"/>
    </row>
    <row r="15" spans="1:11" ht="38.25">
      <c r="A15" s="596"/>
      <c r="B15" s="597"/>
      <c r="C15" s="598"/>
      <c r="D15" s="586"/>
      <c r="E15" s="22" t="s">
        <v>25</v>
      </c>
      <c r="F15" s="56" t="s">
        <v>112</v>
      </c>
      <c r="G15" s="588"/>
      <c r="H15" s="44"/>
      <c r="I15" s="588"/>
      <c r="J15" s="590"/>
      <c r="K15" s="591"/>
    </row>
    <row r="17" spans="1:13" ht="35.25" customHeight="1">
      <c r="D17" s="592" t="s">
        <v>327</v>
      </c>
      <c r="E17" s="592"/>
      <c r="F17" s="592"/>
      <c r="G17" s="592"/>
      <c r="H17" s="592"/>
      <c r="I17" s="592"/>
      <c r="J17" s="592"/>
      <c r="K17" s="592"/>
    </row>
    <row r="18" spans="1:13" ht="63" customHeight="1">
      <c r="D18" s="60" t="s">
        <v>1</v>
      </c>
      <c r="E18" s="46" t="s">
        <v>5</v>
      </c>
      <c r="F18" s="64" t="s">
        <v>29</v>
      </c>
      <c r="G18" s="61" t="s">
        <v>31</v>
      </c>
      <c r="H18" s="61" t="s">
        <v>31</v>
      </c>
      <c r="I18" s="62" t="s">
        <v>31</v>
      </c>
      <c r="J18" s="61" t="s">
        <v>31</v>
      </c>
      <c r="K18" s="63" t="s">
        <v>30</v>
      </c>
    </row>
    <row r="19" spans="1:13" ht="38.25" customHeight="1">
      <c r="A19" s="39" t="s">
        <v>36</v>
      </c>
      <c r="B19" s="73" t="s">
        <v>86</v>
      </c>
      <c r="C19" s="37" t="s">
        <v>41</v>
      </c>
      <c r="D19" s="18">
        <v>1</v>
      </c>
      <c r="E19" s="19" t="s">
        <v>110</v>
      </c>
      <c r="F19" s="56" t="s">
        <v>333</v>
      </c>
      <c r="G19" s="44"/>
      <c r="H19" s="44"/>
      <c r="I19" s="44"/>
      <c r="J19" s="45"/>
      <c r="K19" s="20"/>
    </row>
    <row r="20" spans="1:13" ht="15" customHeight="1">
      <c r="A20" s="596" t="s">
        <v>37</v>
      </c>
      <c r="B20" s="597" t="s">
        <v>85</v>
      </c>
      <c r="C20" s="603" t="s">
        <v>42</v>
      </c>
      <c r="D20" s="585">
        <v>2</v>
      </c>
      <c r="E20" s="21" t="s">
        <v>6</v>
      </c>
      <c r="F20" s="58" t="s">
        <v>50</v>
      </c>
      <c r="G20" s="587"/>
      <c r="H20" s="43"/>
      <c r="I20" s="587"/>
      <c r="J20" s="589"/>
      <c r="K20" s="591"/>
    </row>
    <row r="21" spans="1:13" ht="38.25">
      <c r="A21" s="596"/>
      <c r="B21" s="597"/>
      <c r="C21" s="603"/>
      <c r="D21" s="586"/>
      <c r="E21" s="22" t="s">
        <v>328</v>
      </c>
      <c r="F21" s="56" t="s">
        <v>329</v>
      </c>
      <c r="G21" s="588"/>
      <c r="H21" s="44"/>
      <c r="I21" s="588"/>
      <c r="J21" s="590"/>
      <c r="K21" s="591"/>
    </row>
    <row r="22" spans="1:13" ht="15" customHeight="1">
      <c r="A22" s="596" t="s">
        <v>38</v>
      </c>
      <c r="B22" s="597" t="s">
        <v>87</v>
      </c>
      <c r="C22" s="598" t="s">
        <v>43</v>
      </c>
      <c r="D22" s="585">
        <v>3</v>
      </c>
      <c r="E22" s="21" t="s">
        <v>7</v>
      </c>
      <c r="F22" s="58" t="s">
        <v>50</v>
      </c>
      <c r="G22" s="587"/>
      <c r="H22" s="43"/>
      <c r="I22" s="587"/>
      <c r="J22" s="589"/>
      <c r="K22" s="591"/>
    </row>
    <row r="23" spans="1:13" ht="51">
      <c r="A23" s="596"/>
      <c r="B23" s="597"/>
      <c r="C23" s="598"/>
      <c r="D23" s="586"/>
      <c r="E23" s="22" t="s">
        <v>111</v>
      </c>
      <c r="F23" s="56" t="s">
        <v>330</v>
      </c>
      <c r="G23" s="588"/>
      <c r="H23" s="44"/>
      <c r="I23" s="588"/>
      <c r="J23" s="590"/>
      <c r="K23" s="591"/>
    </row>
    <row r="24" spans="1:13" ht="15" customHeight="1">
      <c r="A24" s="596" t="s">
        <v>39</v>
      </c>
      <c r="B24" s="597" t="s">
        <v>88</v>
      </c>
      <c r="C24" s="598" t="s">
        <v>44</v>
      </c>
      <c r="D24" s="585">
        <v>4</v>
      </c>
      <c r="E24" s="21" t="s">
        <v>8</v>
      </c>
      <c r="F24" s="58" t="s">
        <v>50</v>
      </c>
      <c r="G24" s="587"/>
      <c r="H24" s="43"/>
      <c r="I24" s="587"/>
      <c r="J24" s="589"/>
      <c r="K24" s="591"/>
    </row>
    <row r="25" spans="1:13" ht="38.25">
      <c r="A25" s="596"/>
      <c r="B25" s="597"/>
      <c r="C25" s="598"/>
      <c r="D25" s="586"/>
      <c r="E25" s="22" t="s">
        <v>66</v>
      </c>
      <c r="F25" s="56" t="s">
        <v>331</v>
      </c>
      <c r="G25" s="588"/>
      <c r="H25" s="44"/>
      <c r="I25" s="588"/>
      <c r="J25" s="590"/>
      <c r="K25" s="591"/>
    </row>
    <row r="26" spans="1:13" ht="15" customHeight="1">
      <c r="A26" s="596" t="s">
        <v>40</v>
      </c>
      <c r="B26" s="597" t="s">
        <v>89</v>
      </c>
      <c r="C26" s="598" t="s">
        <v>45</v>
      </c>
      <c r="D26" s="585">
        <v>5</v>
      </c>
      <c r="E26" s="21" t="s">
        <v>9</v>
      </c>
      <c r="F26" s="58" t="s">
        <v>50</v>
      </c>
      <c r="G26" s="587"/>
      <c r="H26" s="43"/>
      <c r="I26" s="587"/>
      <c r="J26" s="589"/>
      <c r="K26" s="591"/>
    </row>
    <row r="27" spans="1:13" ht="32.25" customHeight="1">
      <c r="A27" s="596"/>
      <c r="B27" s="597"/>
      <c r="C27" s="598"/>
      <c r="D27" s="586"/>
      <c r="E27" s="22" t="s">
        <v>332</v>
      </c>
      <c r="F27" s="56" t="s">
        <v>113</v>
      </c>
      <c r="G27" s="588"/>
      <c r="H27" s="44"/>
      <c r="I27" s="588"/>
      <c r="J27" s="590"/>
      <c r="K27" s="591"/>
    </row>
    <row r="29" spans="1:13" ht="17.25">
      <c r="D29" s="592" t="s">
        <v>321</v>
      </c>
      <c r="E29" s="592"/>
      <c r="F29" s="592"/>
      <c r="G29" s="592"/>
      <c r="H29" s="592"/>
      <c r="I29" s="592"/>
      <c r="J29" s="592"/>
      <c r="K29" s="592"/>
      <c r="M29" s="17"/>
    </row>
    <row r="30" spans="1:13" ht="63" customHeight="1">
      <c r="D30" s="60" t="s">
        <v>1</v>
      </c>
      <c r="E30" s="46" t="s">
        <v>5</v>
      </c>
      <c r="F30" s="64" t="s">
        <v>29</v>
      </c>
      <c r="G30" s="61" t="s">
        <v>31</v>
      </c>
      <c r="H30" s="61" t="s">
        <v>31</v>
      </c>
      <c r="I30" s="62" t="s">
        <v>31</v>
      </c>
      <c r="J30" s="61" t="s">
        <v>31</v>
      </c>
      <c r="K30" s="63" t="s">
        <v>30</v>
      </c>
    </row>
    <row r="31" spans="1:13" ht="30.75" customHeight="1">
      <c r="A31" s="39" t="s">
        <v>36</v>
      </c>
      <c r="B31" s="73" t="s">
        <v>86</v>
      </c>
      <c r="C31" s="37" t="s">
        <v>41</v>
      </c>
      <c r="D31" s="18">
        <v>1</v>
      </c>
      <c r="E31" s="71" t="s">
        <v>116</v>
      </c>
      <c r="F31" s="56" t="s">
        <v>115</v>
      </c>
      <c r="G31" s="44"/>
      <c r="H31" s="44"/>
      <c r="I31" s="44"/>
      <c r="J31" s="45"/>
      <c r="K31" s="20"/>
    </row>
    <row r="32" spans="1:13" ht="15" customHeight="1">
      <c r="A32" s="596" t="s">
        <v>37</v>
      </c>
      <c r="B32" s="597" t="s">
        <v>85</v>
      </c>
      <c r="C32" s="603" t="s">
        <v>42</v>
      </c>
      <c r="D32" s="585">
        <v>2</v>
      </c>
      <c r="E32" s="21" t="s">
        <v>6</v>
      </c>
      <c r="F32" s="58" t="s">
        <v>50</v>
      </c>
      <c r="G32" s="587"/>
      <c r="H32" s="43"/>
      <c r="I32" s="587"/>
      <c r="J32" s="589"/>
      <c r="K32" s="591"/>
    </row>
    <row r="33" spans="1:11" ht="26.25" customHeight="1">
      <c r="A33" s="596"/>
      <c r="B33" s="597"/>
      <c r="C33" s="603"/>
      <c r="D33" s="586"/>
      <c r="E33" s="22" t="s">
        <v>82</v>
      </c>
      <c r="F33" s="56" t="s">
        <v>117</v>
      </c>
      <c r="G33" s="588"/>
      <c r="H33" s="44"/>
      <c r="I33" s="588"/>
      <c r="J33" s="590"/>
      <c r="K33" s="591"/>
    </row>
    <row r="34" spans="1:11" ht="15" customHeight="1">
      <c r="A34" s="596" t="s">
        <v>38</v>
      </c>
      <c r="B34" s="597" t="s">
        <v>87</v>
      </c>
      <c r="C34" s="598" t="s">
        <v>43</v>
      </c>
      <c r="D34" s="585">
        <v>3</v>
      </c>
      <c r="E34" s="21" t="s">
        <v>7</v>
      </c>
      <c r="F34" s="58" t="s">
        <v>50</v>
      </c>
      <c r="G34" s="587"/>
      <c r="H34" s="43"/>
      <c r="I34" s="587"/>
      <c r="J34" s="589"/>
      <c r="K34" s="591"/>
    </row>
    <row r="35" spans="1:11" ht="24.75" customHeight="1">
      <c r="A35" s="596"/>
      <c r="B35" s="597"/>
      <c r="C35" s="598"/>
      <c r="D35" s="586"/>
      <c r="E35" s="22" t="s">
        <v>114</v>
      </c>
      <c r="F35" s="56" t="s">
        <v>122</v>
      </c>
      <c r="G35" s="588"/>
      <c r="H35" s="44"/>
      <c r="I35" s="588"/>
      <c r="J35" s="590"/>
      <c r="K35" s="591"/>
    </row>
    <row r="36" spans="1:11" ht="15" customHeight="1">
      <c r="A36" s="596" t="s">
        <v>39</v>
      </c>
      <c r="B36" s="597" t="s">
        <v>88</v>
      </c>
      <c r="C36" s="598" t="s">
        <v>44</v>
      </c>
      <c r="D36" s="585">
        <v>4</v>
      </c>
      <c r="E36" s="21" t="s">
        <v>8</v>
      </c>
      <c r="F36" s="58" t="s">
        <v>50</v>
      </c>
      <c r="G36" s="587"/>
      <c r="H36" s="43"/>
      <c r="I36" s="587"/>
      <c r="J36" s="589"/>
      <c r="K36" s="591"/>
    </row>
    <row r="37" spans="1:11" ht="27.75" customHeight="1">
      <c r="A37" s="596"/>
      <c r="B37" s="597"/>
      <c r="C37" s="598"/>
      <c r="D37" s="586"/>
      <c r="E37" s="22" t="s">
        <v>119</v>
      </c>
      <c r="F37" s="22" t="s">
        <v>121</v>
      </c>
      <c r="G37" s="588"/>
      <c r="H37" s="44"/>
      <c r="I37" s="588"/>
      <c r="J37" s="590"/>
      <c r="K37" s="591"/>
    </row>
    <row r="38" spans="1:11" ht="15" customHeight="1">
      <c r="A38" s="596" t="s">
        <v>40</v>
      </c>
      <c r="B38" s="597" t="s">
        <v>89</v>
      </c>
      <c r="C38" s="598" t="s">
        <v>45</v>
      </c>
      <c r="D38" s="585">
        <v>5</v>
      </c>
      <c r="E38" s="21" t="s">
        <v>9</v>
      </c>
      <c r="F38" s="58" t="s">
        <v>50</v>
      </c>
      <c r="G38" s="587"/>
      <c r="H38" s="43"/>
      <c r="I38" s="587"/>
      <c r="J38" s="589"/>
      <c r="K38" s="591"/>
    </row>
    <row r="39" spans="1:11" ht="33.75" customHeight="1">
      <c r="A39" s="596"/>
      <c r="B39" s="597"/>
      <c r="C39" s="598"/>
      <c r="D39" s="586"/>
      <c r="E39" s="71" t="s">
        <v>118</v>
      </c>
      <c r="F39" s="22" t="s">
        <v>120</v>
      </c>
      <c r="G39" s="588"/>
      <c r="H39" s="44"/>
      <c r="I39" s="588"/>
      <c r="J39" s="590"/>
      <c r="K39" s="591"/>
    </row>
  </sheetData>
  <mergeCells count="103">
    <mergeCell ref="K38:K39"/>
    <mergeCell ref="D36:D37"/>
    <mergeCell ref="G36:G37"/>
    <mergeCell ref="I36:I37"/>
    <mergeCell ref="J36:J37"/>
    <mergeCell ref="K36:K37"/>
    <mergeCell ref="D38:D39"/>
    <mergeCell ref="G38:G39"/>
    <mergeCell ref="I38:I39"/>
    <mergeCell ref="J38:J39"/>
    <mergeCell ref="K34:K35"/>
    <mergeCell ref="D32:D33"/>
    <mergeCell ref="G32:G33"/>
    <mergeCell ref="I32:I33"/>
    <mergeCell ref="J32:J33"/>
    <mergeCell ref="K32:K33"/>
    <mergeCell ref="D34:D35"/>
    <mergeCell ref="G34:G35"/>
    <mergeCell ref="I34:I35"/>
    <mergeCell ref="J34:J35"/>
    <mergeCell ref="D29:K29"/>
    <mergeCell ref="K26:K27"/>
    <mergeCell ref="D24:D25"/>
    <mergeCell ref="G24:G25"/>
    <mergeCell ref="I24:I25"/>
    <mergeCell ref="D26:D27"/>
    <mergeCell ref="G26:G27"/>
    <mergeCell ref="I26:I27"/>
    <mergeCell ref="J26:J27"/>
    <mergeCell ref="J24:J25"/>
    <mergeCell ref="K24:K25"/>
    <mergeCell ref="D17:K17"/>
    <mergeCell ref="K20:K21"/>
    <mergeCell ref="D22:D23"/>
    <mergeCell ref="G22:G23"/>
    <mergeCell ref="I22:I23"/>
    <mergeCell ref="J22:J23"/>
    <mergeCell ref="K22:K23"/>
    <mergeCell ref="D20:D21"/>
    <mergeCell ref="G20:G21"/>
    <mergeCell ref="I20:I21"/>
    <mergeCell ref="J20:J21"/>
    <mergeCell ref="K14:K15"/>
    <mergeCell ref="D12:D13"/>
    <mergeCell ref="G12:G13"/>
    <mergeCell ref="I12:I13"/>
    <mergeCell ref="J12:J13"/>
    <mergeCell ref="K12:K13"/>
    <mergeCell ref="D14:D15"/>
    <mergeCell ref="G14:G15"/>
    <mergeCell ref="I14:I15"/>
    <mergeCell ref="J14:J15"/>
    <mergeCell ref="E1:J1"/>
    <mergeCell ref="E2:J2"/>
    <mergeCell ref="D5:K5"/>
    <mergeCell ref="A1:D3"/>
    <mergeCell ref="E3:J3"/>
    <mergeCell ref="K10:K11"/>
    <mergeCell ref="D8:D9"/>
    <mergeCell ref="G8:G9"/>
    <mergeCell ref="I8:I9"/>
    <mergeCell ref="J8:J9"/>
    <mergeCell ref="K8:K9"/>
    <mergeCell ref="D10:D11"/>
    <mergeCell ref="G10:G11"/>
    <mergeCell ref="I10:I11"/>
    <mergeCell ref="J10:J11"/>
    <mergeCell ref="A8:A9"/>
    <mergeCell ref="C8:C9"/>
    <mergeCell ref="A10:A11"/>
    <mergeCell ref="C10:C11"/>
    <mergeCell ref="A12:A13"/>
    <mergeCell ref="C12:C13"/>
    <mergeCell ref="B8:B9"/>
    <mergeCell ref="B10:B11"/>
    <mergeCell ref="B12:B13"/>
    <mergeCell ref="A34:A35"/>
    <mergeCell ref="C34:C35"/>
    <mergeCell ref="A36:A37"/>
    <mergeCell ref="C36:C37"/>
    <mergeCell ref="A14:A15"/>
    <mergeCell ref="C14:C15"/>
    <mergeCell ref="A20:A21"/>
    <mergeCell ref="C20:C21"/>
    <mergeCell ref="A22:A23"/>
    <mergeCell ref="C22:C23"/>
    <mergeCell ref="B20:B21"/>
    <mergeCell ref="B22:B23"/>
    <mergeCell ref="B14:B15"/>
    <mergeCell ref="A38:A39"/>
    <mergeCell ref="C38:C39"/>
    <mergeCell ref="B34:B35"/>
    <mergeCell ref="B36:B37"/>
    <mergeCell ref="B38:B39"/>
    <mergeCell ref="A24:A25"/>
    <mergeCell ref="C24:C25"/>
    <mergeCell ref="A26:A27"/>
    <mergeCell ref="C26:C27"/>
    <mergeCell ref="A32:A33"/>
    <mergeCell ref="C32:C33"/>
    <mergeCell ref="B24:B25"/>
    <mergeCell ref="B26:B27"/>
    <mergeCell ref="B32:B3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4"/>
  <sheetViews>
    <sheetView topLeftCell="B1" zoomScale="90" zoomScaleNormal="90" workbookViewId="0">
      <selection activeCell="E1" sqref="E1:J1"/>
    </sheetView>
  </sheetViews>
  <sheetFormatPr baseColWidth="10" defaultColWidth="11.42578125" defaultRowHeight="15"/>
  <cols>
    <col min="1" max="3" width="23" style="83" customWidth="1"/>
    <col min="4" max="4" width="6.28515625" style="83" customWidth="1"/>
    <col min="5" max="5" width="40.7109375" style="83" customWidth="1"/>
    <col min="6" max="6" width="55.7109375" style="83" customWidth="1"/>
    <col min="7" max="11" width="6.28515625" style="83" customWidth="1"/>
    <col min="12" max="12" width="11.42578125" style="83"/>
    <col min="13" max="13" width="95.5703125" style="83" bestFit="1" customWidth="1"/>
    <col min="14" max="14" width="45.7109375" style="83" bestFit="1" customWidth="1"/>
    <col min="15" max="16" width="11.42578125" style="83"/>
    <col min="17" max="17" width="40.7109375" style="83" customWidth="1"/>
    <col min="18" max="18" width="70.7109375" style="83" customWidth="1"/>
    <col min="19" max="16384" width="11.42578125" style="83"/>
  </cols>
  <sheetData>
    <row r="1" spans="1:23" ht="14.45" customHeight="1">
      <c r="A1" s="639" t="s">
        <v>334</v>
      </c>
      <c r="B1" s="639"/>
      <c r="C1" s="639"/>
      <c r="D1" s="639"/>
      <c r="E1" s="641" t="s">
        <v>336</v>
      </c>
      <c r="F1" s="640"/>
      <c r="G1" s="640"/>
      <c r="H1" s="640"/>
      <c r="I1" s="640"/>
      <c r="J1" s="640"/>
    </row>
    <row r="2" spans="1:23" ht="31.9" customHeight="1">
      <c r="A2" s="640"/>
      <c r="B2" s="640"/>
      <c r="C2" s="640"/>
      <c r="D2" s="640"/>
      <c r="E2" s="642" t="s">
        <v>338</v>
      </c>
      <c r="F2" s="643"/>
      <c r="G2" s="643"/>
      <c r="H2" s="643"/>
      <c r="I2" s="643"/>
      <c r="J2" s="643"/>
    </row>
    <row r="3" spans="1:23">
      <c r="A3" s="640"/>
      <c r="B3" s="640"/>
      <c r="C3" s="640"/>
      <c r="D3" s="640"/>
      <c r="E3" s="644" t="s">
        <v>341</v>
      </c>
      <c r="F3" s="645"/>
      <c r="G3" s="645"/>
      <c r="H3" s="645"/>
      <c r="I3" s="645"/>
      <c r="J3" s="645"/>
    </row>
    <row r="4" spans="1:23" ht="29.45" customHeight="1">
      <c r="A4" s="640"/>
      <c r="B4" s="640"/>
      <c r="C4" s="640"/>
      <c r="D4" s="640"/>
      <c r="E4" s="646" t="s">
        <v>343</v>
      </c>
      <c r="F4" s="647"/>
      <c r="G4" s="647"/>
      <c r="H4" s="647"/>
      <c r="I4" s="647"/>
      <c r="J4" s="647"/>
    </row>
    <row r="5" spans="1:23" ht="30" customHeight="1">
      <c r="A5" s="640"/>
      <c r="B5" s="640"/>
      <c r="C5" s="640"/>
      <c r="D5" s="640"/>
      <c r="E5" s="648" t="s">
        <v>344</v>
      </c>
      <c r="F5" s="648"/>
      <c r="G5" s="648"/>
      <c r="H5" s="648"/>
      <c r="I5" s="648"/>
      <c r="J5" s="648"/>
    </row>
    <row r="6" spans="1:23">
      <c r="A6" s="640"/>
      <c r="B6" s="640"/>
      <c r="C6" s="640"/>
      <c r="D6" s="640"/>
      <c r="E6" s="649" t="s">
        <v>347</v>
      </c>
      <c r="F6" s="649"/>
      <c r="G6" s="649"/>
      <c r="H6" s="649"/>
      <c r="I6" s="649"/>
      <c r="J6" s="649"/>
    </row>
    <row r="7" spans="1:23">
      <c r="A7" s="640"/>
      <c r="B7" s="640"/>
      <c r="C7" s="640"/>
      <c r="D7" s="640"/>
      <c r="E7" s="650" t="s">
        <v>349</v>
      </c>
      <c r="F7" s="650"/>
      <c r="G7" s="650"/>
      <c r="H7" s="650"/>
      <c r="I7" s="650"/>
      <c r="J7" s="650"/>
    </row>
    <row r="8" spans="1:23">
      <c r="A8" s="640"/>
      <c r="B8" s="640"/>
      <c r="C8" s="640"/>
      <c r="D8" s="640"/>
      <c r="E8" s="651" t="s">
        <v>217</v>
      </c>
      <c r="F8" s="651"/>
      <c r="G8" s="651"/>
      <c r="H8" s="651"/>
      <c r="I8" s="651"/>
      <c r="J8" s="651"/>
    </row>
    <row r="9" spans="1:23">
      <c r="A9" s="82"/>
      <c r="B9" s="82"/>
      <c r="C9" s="82"/>
      <c r="D9" s="24"/>
      <c r="E9" s="25"/>
    </row>
    <row r="10" spans="1:23" ht="30.75" customHeight="1">
      <c r="D10" s="595" t="s">
        <v>337</v>
      </c>
      <c r="E10" s="595"/>
      <c r="F10" s="595"/>
      <c r="G10" s="595"/>
      <c r="H10" s="595"/>
      <c r="I10" s="595"/>
      <c r="J10" s="595"/>
      <c r="K10" s="595"/>
      <c r="P10" s="595"/>
      <c r="Q10" s="595"/>
      <c r="R10" s="595"/>
      <c r="S10" s="595"/>
      <c r="T10" s="595"/>
      <c r="U10" s="595"/>
      <c r="V10" s="595"/>
      <c r="W10" s="595"/>
    </row>
    <row r="11" spans="1:23" ht="63" customHeight="1">
      <c r="D11" s="60" t="s">
        <v>1</v>
      </c>
      <c r="E11" s="51" t="s">
        <v>5</v>
      </c>
      <c r="F11" s="64" t="s">
        <v>29</v>
      </c>
      <c r="G11" s="61" t="s">
        <v>31</v>
      </c>
      <c r="H11" s="61" t="s">
        <v>31</v>
      </c>
      <c r="I11" s="62" t="s">
        <v>31</v>
      </c>
      <c r="J11" s="61" t="s">
        <v>31</v>
      </c>
      <c r="K11" s="63" t="s">
        <v>30</v>
      </c>
      <c r="M11" s="26"/>
      <c r="N11" s="70"/>
      <c r="P11" s="60"/>
      <c r="Q11" s="51"/>
      <c r="R11" s="64"/>
      <c r="S11" s="61"/>
      <c r="T11" s="61"/>
      <c r="U11" s="62"/>
      <c r="V11" s="61"/>
      <c r="W11" s="63"/>
    </row>
    <row r="12" spans="1:23" ht="38.25">
      <c r="A12" s="81" t="s">
        <v>36</v>
      </c>
      <c r="B12" s="73" t="s">
        <v>86</v>
      </c>
      <c r="C12" s="37" t="s">
        <v>41</v>
      </c>
      <c r="D12" s="18">
        <v>1</v>
      </c>
      <c r="E12" s="19" t="s">
        <v>393</v>
      </c>
      <c r="F12" s="56" t="s">
        <v>387</v>
      </c>
      <c r="G12" s="79"/>
      <c r="H12" s="79"/>
      <c r="I12" s="79"/>
      <c r="J12" s="80"/>
      <c r="K12" s="20"/>
      <c r="P12" s="18"/>
      <c r="Q12" s="19"/>
      <c r="R12" s="56"/>
      <c r="S12" s="79"/>
      <c r="T12" s="79"/>
      <c r="U12" s="79"/>
      <c r="V12" s="80"/>
      <c r="W12" s="20"/>
    </row>
    <row r="13" spans="1:23">
      <c r="A13" s="596" t="s">
        <v>37</v>
      </c>
      <c r="B13" s="597" t="s">
        <v>85</v>
      </c>
      <c r="C13" s="603" t="s">
        <v>42</v>
      </c>
      <c r="D13" s="585">
        <v>2</v>
      </c>
      <c r="E13" s="21" t="s">
        <v>6</v>
      </c>
      <c r="F13" s="58" t="s">
        <v>50</v>
      </c>
      <c r="G13" s="587"/>
      <c r="H13" s="78"/>
      <c r="I13" s="587"/>
      <c r="J13" s="589"/>
      <c r="K13" s="591"/>
      <c r="P13" s="585"/>
      <c r="Q13" s="21"/>
      <c r="R13" s="58"/>
      <c r="S13" s="587"/>
      <c r="T13" s="78"/>
      <c r="U13" s="587"/>
      <c r="V13" s="589"/>
      <c r="W13" s="591"/>
    </row>
    <row r="14" spans="1:23" ht="25.5">
      <c r="A14" s="596"/>
      <c r="B14" s="597"/>
      <c r="C14" s="603"/>
      <c r="D14" s="586"/>
      <c r="E14" s="22" t="s">
        <v>384</v>
      </c>
      <c r="F14" s="56" t="s">
        <v>388</v>
      </c>
      <c r="G14" s="588"/>
      <c r="H14" s="79"/>
      <c r="I14" s="588"/>
      <c r="J14" s="590"/>
      <c r="K14" s="591"/>
      <c r="P14" s="586"/>
      <c r="Q14" s="22"/>
      <c r="R14" s="56"/>
      <c r="S14" s="588"/>
      <c r="T14" s="79"/>
      <c r="U14" s="588"/>
      <c r="V14" s="590"/>
      <c r="W14" s="591"/>
    </row>
    <row r="15" spans="1:23">
      <c r="A15" s="596" t="s">
        <v>38</v>
      </c>
      <c r="B15" s="597" t="s">
        <v>87</v>
      </c>
      <c r="C15" s="598" t="s">
        <v>43</v>
      </c>
      <c r="D15" s="585">
        <v>3</v>
      </c>
      <c r="E15" s="21" t="s">
        <v>7</v>
      </c>
      <c r="F15" s="58" t="s">
        <v>50</v>
      </c>
      <c r="G15" s="587"/>
      <c r="H15" s="78"/>
      <c r="I15" s="587"/>
      <c r="J15" s="589"/>
      <c r="K15" s="591"/>
      <c r="P15" s="585"/>
      <c r="Q15" s="21"/>
      <c r="R15" s="58"/>
      <c r="S15" s="587"/>
      <c r="T15" s="78"/>
      <c r="U15" s="587"/>
      <c r="V15" s="589"/>
      <c r="W15" s="591"/>
    </row>
    <row r="16" spans="1:23" ht="25.5">
      <c r="A16" s="596"/>
      <c r="B16" s="597"/>
      <c r="C16" s="598"/>
      <c r="D16" s="586"/>
      <c r="E16" s="22" t="s">
        <v>385</v>
      </c>
      <c r="F16" s="56" t="s">
        <v>392</v>
      </c>
      <c r="G16" s="588"/>
      <c r="H16" s="79"/>
      <c r="I16" s="588"/>
      <c r="J16" s="590"/>
      <c r="K16" s="591"/>
      <c r="P16" s="586"/>
      <c r="Q16" s="22"/>
      <c r="R16" s="56"/>
      <c r="S16" s="588"/>
      <c r="T16" s="79"/>
      <c r="U16" s="588"/>
      <c r="V16" s="590"/>
      <c r="W16" s="591"/>
    </row>
    <row r="17" spans="1:23">
      <c r="A17" s="596" t="s">
        <v>39</v>
      </c>
      <c r="B17" s="597" t="s">
        <v>88</v>
      </c>
      <c r="C17" s="598" t="s">
        <v>44</v>
      </c>
      <c r="D17" s="585">
        <v>4</v>
      </c>
      <c r="E17" s="21" t="s">
        <v>8</v>
      </c>
      <c r="F17" s="58" t="s">
        <v>50</v>
      </c>
      <c r="G17" s="587"/>
      <c r="H17" s="78"/>
      <c r="I17" s="587"/>
      <c r="J17" s="589"/>
      <c r="K17" s="591"/>
      <c r="P17" s="585"/>
      <c r="Q17" s="21"/>
      <c r="R17" s="58"/>
      <c r="S17" s="587"/>
      <c r="T17" s="78"/>
      <c r="U17" s="587"/>
      <c r="V17" s="589"/>
      <c r="W17" s="591"/>
    </row>
    <row r="18" spans="1:23" ht="31.9" customHeight="1">
      <c r="A18" s="596"/>
      <c r="B18" s="597"/>
      <c r="C18" s="598"/>
      <c r="D18" s="586"/>
      <c r="E18" s="22" t="s">
        <v>390</v>
      </c>
      <c r="F18" s="56" t="s">
        <v>389</v>
      </c>
      <c r="G18" s="588"/>
      <c r="H18" s="79"/>
      <c r="I18" s="588"/>
      <c r="J18" s="590"/>
      <c r="K18" s="591"/>
      <c r="P18" s="586"/>
      <c r="Q18" s="22"/>
      <c r="R18" s="56"/>
      <c r="S18" s="588"/>
      <c r="T18" s="79"/>
      <c r="U18" s="588"/>
      <c r="V18" s="590"/>
      <c r="W18" s="591"/>
    </row>
    <row r="19" spans="1:23">
      <c r="A19" s="596" t="s">
        <v>40</v>
      </c>
      <c r="B19" s="597" t="s">
        <v>89</v>
      </c>
      <c r="C19" s="598" t="s">
        <v>45</v>
      </c>
      <c r="D19" s="585">
        <v>5</v>
      </c>
      <c r="E19" s="21" t="s">
        <v>9</v>
      </c>
      <c r="F19" s="58" t="s">
        <v>50</v>
      </c>
      <c r="G19" s="587"/>
      <c r="H19" s="78"/>
      <c r="I19" s="587"/>
      <c r="J19" s="589"/>
      <c r="K19" s="591"/>
      <c r="P19" s="585"/>
      <c r="Q19" s="21"/>
      <c r="R19" s="58"/>
      <c r="S19" s="587"/>
      <c r="T19" s="78"/>
      <c r="U19" s="587"/>
      <c r="V19" s="589"/>
      <c r="W19" s="591"/>
    </row>
    <row r="20" spans="1:23" ht="63" customHeight="1">
      <c r="A20" s="596"/>
      <c r="B20" s="597"/>
      <c r="C20" s="598"/>
      <c r="D20" s="586"/>
      <c r="E20" s="22" t="s">
        <v>386</v>
      </c>
      <c r="F20" s="56" t="s">
        <v>391</v>
      </c>
      <c r="G20" s="588"/>
      <c r="H20" s="79"/>
      <c r="I20" s="588"/>
      <c r="J20" s="590"/>
      <c r="K20" s="591"/>
      <c r="P20" s="586"/>
      <c r="Q20" s="22"/>
      <c r="R20" s="56"/>
      <c r="S20" s="588"/>
      <c r="T20" s="79"/>
      <c r="U20" s="588"/>
      <c r="V20" s="590"/>
      <c r="W20" s="591"/>
    </row>
    <row r="22" spans="1:23" ht="35.25" customHeight="1">
      <c r="D22" s="592" t="s">
        <v>339</v>
      </c>
      <c r="E22" s="592"/>
      <c r="F22" s="592"/>
      <c r="G22" s="592"/>
      <c r="H22" s="592"/>
      <c r="I22" s="592"/>
      <c r="J22" s="592"/>
      <c r="K22" s="592"/>
    </row>
    <row r="23" spans="1:23" ht="63" customHeight="1">
      <c r="D23" s="60" t="s">
        <v>1</v>
      </c>
      <c r="E23" s="72" t="s">
        <v>5</v>
      </c>
      <c r="F23" s="64" t="s">
        <v>29</v>
      </c>
      <c r="G23" s="61" t="s">
        <v>31</v>
      </c>
      <c r="H23" s="61" t="s">
        <v>31</v>
      </c>
      <c r="I23" s="62" t="s">
        <v>31</v>
      </c>
      <c r="J23" s="61" t="s">
        <v>31</v>
      </c>
      <c r="K23" s="63" t="s">
        <v>30</v>
      </c>
    </row>
    <row r="24" spans="1:23" ht="38.25">
      <c r="A24" s="81" t="s">
        <v>36</v>
      </c>
      <c r="B24" s="73" t="s">
        <v>86</v>
      </c>
      <c r="C24" s="37" t="s">
        <v>41</v>
      </c>
      <c r="D24" s="18">
        <v>1</v>
      </c>
      <c r="E24" s="22" t="s">
        <v>927</v>
      </c>
      <c r="F24" s="56" t="s">
        <v>932</v>
      </c>
      <c r="G24" s="79"/>
      <c r="H24" s="79"/>
      <c r="I24" s="79"/>
      <c r="J24" s="80"/>
      <c r="K24" s="20"/>
    </row>
    <row r="25" spans="1:23" ht="15" customHeight="1">
      <c r="A25" s="596" t="s">
        <v>37</v>
      </c>
      <c r="B25" s="597" t="s">
        <v>85</v>
      </c>
      <c r="C25" s="603" t="s">
        <v>42</v>
      </c>
      <c r="D25" s="585">
        <v>2</v>
      </c>
      <c r="E25" s="21" t="s">
        <v>6</v>
      </c>
      <c r="F25" s="58" t="s">
        <v>50</v>
      </c>
      <c r="G25" s="587"/>
      <c r="H25" s="78"/>
      <c r="I25" s="587"/>
      <c r="J25" s="589"/>
      <c r="K25" s="591"/>
      <c r="M25" s="170" t="s">
        <v>410</v>
      </c>
    </row>
    <row r="26" spans="1:23" ht="37.15" customHeight="1">
      <c r="A26" s="596"/>
      <c r="B26" s="597"/>
      <c r="C26" s="603"/>
      <c r="D26" s="586"/>
      <c r="E26" s="22" t="s">
        <v>928</v>
      </c>
      <c r="F26" s="56" t="s">
        <v>934</v>
      </c>
      <c r="G26" s="588"/>
      <c r="H26" s="79"/>
      <c r="I26" s="588"/>
      <c r="J26" s="590"/>
      <c r="K26" s="591"/>
      <c r="M26" s="179" t="s">
        <v>411</v>
      </c>
    </row>
    <row r="27" spans="1:23" ht="15" customHeight="1">
      <c r="A27" s="596" t="s">
        <v>38</v>
      </c>
      <c r="B27" s="597" t="s">
        <v>87</v>
      </c>
      <c r="C27" s="598" t="s">
        <v>43</v>
      </c>
      <c r="D27" s="585">
        <v>3</v>
      </c>
      <c r="E27" s="21" t="s">
        <v>7</v>
      </c>
      <c r="F27" s="58" t="s">
        <v>50</v>
      </c>
      <c r="G27" s="587"/>
      <c r="H27" s="78"/>
      <c r="I27" s="587"/>
      <c r="J27" s="589"/>
      <c r="K27" s="591"/>
      <c r="M27" s="170" t="s">
        <v>412</v>
      </c>
    </row>
    <row r="28" spans="1:23" ht="31.9" customHeight="1">
      <c r="A28" s="596"/>
      <c r="B28" s="597"/>
      <c r="C28" s="598"/>
      <c r="D28" s="586"/>
      <c r="E28" s="22" t="s">
        <v>931</v>
      </c>
      <c r="F28" s="56" t="s">
        <v>933</v>
      </c>
      <c r="G28" s="588"/>
      <c r="H28" s="79"/>
      <c r="I28" s="588"/>
      <c r="J28" s="590"/>
      <c r="K28" s="591"/>
    </row>
    <row r="29" spans="1:23" ht="15" customHeight="1">
      <c r="A29" s="596" t="s">
        <v>39</v>
      </c>
      <c r="B29" s="597" t="s">
        <v>88</v>
      </c>
      <c r="C29" s="598" t="s">
        <v>44</v>
      </c>
      <c r="D29" s="585">
        <v>4</v>
      </c>
      <c r="E29" s="21" t="s">
        <v>8</v>
      </c>
      <c r="F29" s="58" t="s">
        <v>50</v>
      </c>
      <c r="G29" s="587"/>
      <c r="H29" s="78"/>
      <c r="I29" s="587"/>
      <c r="J29" s="589"/>
      <c r="K29" s="591"/>
    </row>
    <row r="30" spans="1:23" ht="38.450000000000003" customHeight="1">
      <c r="A30" s="596"/>
      <c r="B30" s="597"/>
      <c r="C30" s="598"/>
      <c r="D30" s="586"/>
      <c r="E30" s="22" t="s">
        <v>929</v>
      </c>
      <c r="F30" s="56" t="s">
        <v>935</v>
      </c>
      <c r="G30" s="588"/>
      <c r="H30" s="79"/>
      <c r="I30" s="588"/>
      <c r="J30" s="590"/>
      <c r="K30" s="591"/>
    </row>
    <row r="31" spans="1:23" ht="15" customHeight="1">
      <c r="A31" s="596" t="s">
        <v>40</v>
      </c>
      <c r="B31" s="597" t="s">
        <v>89</v>
      </c>
      <c r="C31" s="598" t="s">
        <v>45</v>
      </c>
      <c r="D31" s="585">
        <v>5</v>
      </c>
      <c r="E31" s="21" t="s">
        <v>9</v>
      </c>
      <c r="F31" s="58" t="s">
        <v>50</v>
      </c>
      <c r="G31" s="587"/>
      <c r="H31" s="78"/>
      <c r="I31" s="587"/>
      <c r="J31" s="589"/>
      <c r="K31" s="591"/>
    </row>
    <row r="32" spans="1:23" ht="36.6" customHeight="1">
      <c r="A32" s="596"/>
      <c r="B32" s="597"/>
      <c r="C32" s="598"/>
      <c r="D32" s="586"/>
      <c r="E32" s="22" t="s">
        <v>930</v>
      </c>
      <c r="F32" s="56" t="s">
        <v>936</v>
      </c>
      <c r="G32" s="588"/>
      <c r="H32" s="79"/>
      <c r="I32" s="588"/>
      <c r="J32" s="590"/>
      <c r="K32" s="591"/>
    </row>
    <row r="34" spans="1:14" ht="17.45" customHeight="1">
      <c r="D34" s="592" t="s">
        <v>350</v>
      </c>
      <c r="E34" s="592"/>
      <c r="F34" s="592"/>
      <c r="G34" s="592"/>
      <c r="H34" s="592"/>
      <c r="I34" s="592"/>
      <c r="J34" s="592"/>
      <c r="K34" s="592"/>
    </row>
    <row r="35" spans="1:14" ht="63" customHeight="1">
      <c r="D35" s="60" t="s">
        <v>1</v>
      </c>
      <c r="E35" s="72" t="s">
        <v>5</v>
      </c>
      <c r="F35" s="64" t="s">
        <v>29</v>
      </c>
      <c r="G35" s="61" t="s">
        <v>31</v>
      </c>
      <c r="H35" s="61" t="s">
        <v>31</v>
      </c>
      <c r="I35" s="62" t="s">
        <v>31</v>
      </c>
      <c r="J35" s="61" t="s">
        <v>31</v>
      </c>
      <c r="K35" s="63" t="s">
        <v>30</v>
      </c>
      <c r="M35" s="412" t="s">
        <v>937</v>
      </c>
    </row>
    <row r="36" spans="1:14" ht="36">
      <c r="A36" s="81" t="s">
        <v>36</v>
      </c>
      <c r="B36" s="73" t="s">
        <v>86</v>
      </c>
      <c r="C36" s="37" t="s">
        <v>41</v>
      </c>
      <c r="D36" s="18">
        <v>1</v>
      </c>
      <c r="E36" s="22" t="s">
        <v>938</v>
      </c>
      <c r="F36" s="56" t="s">
        <v>945</v>
      </c>
      <c r="G36" s="79"/>
      <c r="H36" s="79"/>
      <c r="I36" s="79"/>
      <c r="J36" s="80"/>
      <c r="K36" s="20"/>
      <c r="M36" s="15"/>
    </row>
    <row r="37" spans="1:14" ht="14.45" customHeight="1">
      <c r="A37" s="596" t="s">
        <v>37</v>
      </c>
      <c r="B37" s="597" t="s">
        <v>85</v>
      </c>
      <c r="C37" s="603" t="s">
        <v>42</v>
      </c>
      <c r="D37" s="585">
        <v>2</v>
      </c>
      <c r="E37" s="21" t="s">
        <v>6</v>
      </c>
      <c r="F37" s="58" t="s">
        <v>50</v>
      </c>
      <c r="G37" s="587"/>
      <c r="H37" s="78"/>
      <c r="I37" s="587"/>
      <c r="J37" s="589"/>
      <c r="K37" s="591"/>
    </row>
    <row r="38" spans="1:14" ht="34.9" customHeight="1">
      <c r="A38" s="596"/>
      <c r="B38" s="597"/>
      <c r="C38" s="603"/>
      <c r="D38" s="586"/>
      <c r="E38" s="22" t="s">
        <v>939</v>
      </c>
      <c r="F38" s="56" t="s">
        <v>946</v>
      </c>
      <c r="G38" s="588"/>
      <c r="H38" s="79"/>
      <c r="I38" s="588"/>
      <c r="J38" s="590"/>
      <c r="K38" s="591"/>
      <c r="M38" s="22"/>
    </row>
    <row r="39" spans="1:14" ht="14.45" customHeight="1">
      <c r="A39" s="596" t="s">
        <v>38</v>
      </c>
      <c r="B39" s="597" t="s">
        <v>87</v>
      </c>
      <c r="C39" s="598" t="s">
        <v>43</v>
      </c>
      <c r="D39" s="585">
        <v>3</v>
      </c>
      <c r="E39" s="21" t="s">
        <v>7</v>
      </c>
      <c r="F39" s="58" t="s">
        <v>50</v>
      </c>
      <c r="G39" s="587"/>
      <c r="H39" s="78"/>
      <c r="I39" s="587"/>
      <c r="J39" s="589"/>
      <c r="K39" s="591"/>
    </row>
    <row r="40" spans="1:14" ht="36.6" customHeight="1">
      <c r="A40" s="596"/>
      <c r="B40" s="597"/>
      <c r="C40" s="598"/>
      <c r="D40" s="586"/>
      <c r="E40" s="22" t="s">
        <v>940</v>
      </c>
      <c r="F40" s="56" t="s">
        <v>947</v>
      </c>
      <c r="G40" s="588"/>
      <c r="H40" s="79"/>
      <c r="I40" s="588"/>
      <c r="J40" s="590"/>
      <c r="K40" s="591"/>
      <c r="M40" s="411" t="s">
        <v>944</v>
      </c>
    </row>
    <row r="41" spans="1:14" ht="14.45" customHeight="1">
      <c r="A41" s="596" t="s">
        <v>39</v>
      </c>
      <c r="B41" s="597" t="s">
        <v>88</v>
      </c>
      <c r="C41" s="598" t="s">
        <v>44</v>
      </c>
      <c r="D41" s="585">
        <v>4</v>
      </c>
      <c r="E41" s="21" t="s">
        <v>8</v>
      </c>
      <c r="F41" s="58" t="s">
        <v>50</v>
      </c>
      <c r="G41" s="587"/>
      <c r="H41" s="78"/>
      <c r="I41" s="587"/>
      <c r="J41" s="589"/>
      <c r="K41" s="591"/>
      <c r="M41" s="26" t="s">
        <v>943</v>
      </c>
    </row>
    <row r="42" spans="1:14" ht="31.15" customHeight="1">
      <c r="A42" s="596"/>
      <c r="B42" s="597"/>
      <c r="C42" s="598"/>
      <c r="D42" s="586"/>
      <c r="E42" s="22" t="s">
        <v>942</v>
      </c>
      <c r="F42" s="56" t="s">
        <v>948</v>
      </c>
      <c r="G42" s="588"/>
      <c r="H42" s="79"/>
      <c r="I42" s="588"/>
      <c r="J42" s="590"/>
      <c r="K42" s="591"/>
    </row>
    <row r="43" spans="1:14" ht="14.45" customHeight="1">
      <c r="A43" s="596" t="s">
        <v>40</v>
      </c>
      <c r="B43" s="597" t="s">
        <v>89</v>
      </c>
      <c r="C43" s="598" t="s">
        <v>45</v>
      </c>
      <c r="D43" s="585">
        <v>5</v>
      </c>
      <c r="E43" s="21" t="s">
        <v>9</v>
      </c>
      <c r="F43" s="58" t="s">
        <v>50</v>
      </c>
      <c r="G43" s="587"/>
      <c r="H43" s="78"/>
      <c r="I43" s="587"/>
      <c r="J43" s="589"/>
      <c r="K43" s="591"/>
      <c r="M43" s="26" t="s">
        <v>950</v>
      </c>
    </row>
    <row r="44" spans="1:14" ht="37.9" customHeight="1">
      <c r="A44" s="596"/>
      <c r="B44" s="597"/>
      <c r="C44" s="598"/>
      <c r="D44" s="586"/>
      <c r="E44" s="22" t="s">
        <v>941</v>
      </c>
      <c r="F44" s="56" t="s">
        <v>949</v>
      </c>
      <c r="G44" s="588"/>
      <c r="H44" s="79"/>
      <c r="I44" s="588"/>
      <c r="J44" s="590"/>
      <c r="K44" s="591"/>
    </row>
    <row r="46" spans="1:14" ht="36.75" customHeight="1">
      <c r="D46" s="592" t="s">
        <v>342</v>
      </c>
      <c r="E46" s="592"/>
      <c r="F46" s="592"/>
      <c r="G46" s="592"/>
      <c r="H46" s="592"/>
      <c r="I46" s="592"/>
      <c r="J46" s="592"/>
      <c r="K46" s="592"/>
    </row>
    <row r="47" spans="1:14" ht="63" customHeight="1">
      <c r="D47" s="60" t="s">
        <v>1</v>
      </c>
      <c r="E47" s="72" t="s">
        <v>5</v>
      </c>
      <c r="F47" s="64" t="s">
        <v>29</v>
      </c>
      <c r="G47" s="61" t="s">
        <v>31</v>
      </c>
      <c r="H47" s="61" t="s">
        <v>31</v>
      </c>
      <c r="I47" s="62" t="s">
        <v>31</v>
      </c>
      <c r="J47" s="61" t="s">
        <v>31</v>
      </c>
      <c r="K47" s="63" t="s">
        <v>30</v>
      </c>
    </row>
    <row r="48" spans="1:14" ht="36">
      <c r="A48" s="81" t="s">
        <v>36</v>
      </c>
      <c r="B48" s="73" t="s">
        <v>86</v>
      </c>
      <c r="C48" s="37" t="s">
        <v>41</v>
      </c>
      <c r="D48" s="18">
        <v>1</v>
      </c>
      <c r="E48" s="22" t="s">
        <v>979</v>
      </c>
      <c r="F48" s="56" t="s">
        <v>980</v>
      </c>
      <c r="G48" s="79"/>
      <c r="H48" s="79"/>
      <c r="I48" s="79"/>
      <c r="J48" s="80"/>
      <c r="K48" s="20"/>
      <c r="M48" s="22" t="s">
        <v>953</v>
      </c>
      <c r="N48" s="56" t="s">
        <v>954</v>
      </c>
    </row>
    <row r="49" spans="1:13" ht="15" customHeight="1">
      <c r="A49" s="596" t="s">
        <v>37</v>
      </c>
      <c r="B49" s="597" t="s">
        <v>85</v>
      </c>
      <c r="C49" s="603" t="s">
        <v>42</v>
      </c>
      <c r="D49" s="585">
        <v>2</v>
      </c>
      <c r="E49" s="21" t="s">
        <v>6</v>
      </c>
      <c r="F49" s="58" t="s">
        <v>50</v>
      </c>
      <c r="G49" s="587"/>
      <c r="H49" s="78"/>
      <c r="I49" s="587"/>
      <c r="J49" s="589"/>
      <c r="K49" s="591"/>
      <c r="M49" s="26" t="s">
        <v>952</v>
      </c>
    </row>
    <row r="50" spans="1:13" ht="27.6" customHeight="1">
      <c r="A50" s="596"/>
      <c r="B50" s="597"/>
      <c r="C50" s="603"/>
      <c r="D50" s="586"/>
      <c r="E50" s="22" t="s">
        <v>982</v>
      </c>
      <c r="F50" s="56" t="s">
        <v>981</v>
      </c>
      <c r="G50" s="588"/>
      <c r="H50" s="79"/>
      <c r="I50" s="588"/>
      <c r="J50" s="590"/>
      <c r="K50" s="591"/>
      <c r="M50" s="16" t="s">
        <v>951</v>
      </c>
    </row>
    <row r="51" spans="1:13" ht="15" customHeight="1">
      <c r="A51" s="596" t="s">
        <v>38</v>
      </c>
      <c r="B51" s="597" t="s">
        <v>87</v>
      </c>
      <c r="C51" s="598" t="s">
        <v>43</v>
      </c>
      <c r="D51" s="585">
        <v>3</v>
      </c>
      <c r="E51" s="21" t="s">
        <v>7</v>
      </c>
      <c r="F51" s="58" t="s">
        <v>50</v>
      </c>
      <c r="G51" s="587"/>
      <c r="H51" s="78"/>
      <c r="I51" s="587"/>
      <c r="J51" s="589"/>
      <c r="K51" s="591"/>
    </row>
    <row r="52" spans="1:13" ht="49.15" customHeight="1">
      <c r="A52" s="596"/>
      <c r="B52" s="597"/>
      <c r="C52" s="598"/>
      <c r="D52" s="586"/>
      <c r="E52" s="22" t="s">
        <v>955</v>
      </c>
      <c r="F52" s="56" t="s">
        <v>960</v>
      </c>
      <c r="G52" s="588"/>
      <c r="H52" s="79"/>
      <c r="I52" s="588"/>
      <c r="J52" s="590"/>
      <c r="K52" s="591"/>
      <c r="M52" s="16"/>
    </row>
    <row r="53" spans="1:13" ht="15" customHeight="1">
      <c r="A53" s="596" t="s">
        <v>39</v>
      </c>
      <c r="B53" s="597" t="s">
        <v>88</v>
      </c>
      <c r="C53" s="598" t="s">
        <v>44</v>
      </c>
      <c r="D53" s="585">
        <v>4</v>
      </c>
      <c r="E53" s="21" t="s">
        <v>8</v>
      </c>
      <c r="F53" s="58" t="s">
        <v>50</v>
      </c>
      <c r="G53" s="587"/>
      <c r="H53" s="78"/>
      <c r="I53" s="587"/>
      <c r="J53" s="589"/>
      <c r="K53" s="591"/>
      <c r="M53" s="430" t="s">
        <v>976</v>
      </c>
    </row>
    <row r="54" spans="1:13" ht="31.9" customHeight="1">
      <c r="A54" s="596"/>
      <c r="B54" s="597"/>
      <c r="C54" s="598"/>
      <c r="D54" s="586"/>
      <c r="E54" s="22" t="s">
        <v>956</v>
      </c>
      <c r="F54" s="56" t="s">
        <v>959</v>
      </c>
      <c r="G54" s="588"/>
      <c r="H54" s="79"/>
      <c r="I54" s="588"/>
      <c r="J54" s="590"/>
      <c r="K54" s="591"/>
      <c r="M54" s="429" t="s">
        <v>977</v>
      </c>
    </row>
    <row r="55" spans="1:13" ht="15" customHeight="1">
      <c r="A55" s="596" t="s">
        <v>40</v>
      </c>
      <c r="B55" s="597" t="s">
        <v>89</v>
      </c>
      <c r="C55" s="598" t="s">
        <v>45</v>
      </c>
      <c r="D55" s="585">
        <v>5</v>
      </c>
      <c r="E55" s="21" t="s">
        <v>9</v>
      </c>
      <c r="F55" s="58" t="s">
        <v>50</v>
      </c>
      <c r="G55" s="587"/>
      <c r="H55" s="78"/>
      <c r="I55" s="587"/>
      <c r="J55" s="589"/>
      <c r="K55" s="591"/>
      <c r="M55" s="430" t="s">
        <v>978</v>
      </c>
    </row>
    <row r="56" spans="1:13" ht="49.15" customHeight="1">
      <c r="A56" s="596"/>
      <c r="B56" s="597"/>
      <c r="C56" s="598"/>
      <c r="D56" s="586"/>
      <c r="E56" s="22" t="s">
        <v>957</v>
      </c>
      <c r="F56" s="56" t="s">
        <v>958</v>
      </c>
      <c r="G56" s="588"/>
      <c r="H56" s="79"/>
      <c r="I56" s="588"/>
      <c r="J56" s="590"/>
      <c r="K56" s="591"/>
      <c r="M56" s="16"/>
    </row>
    <row r="58" spans="1:13" ht="37.15" customHeight="1">
      <c r="D58" s="592" t="s">
        <v>345</v>
      </c>
      <c r="E58" s="592"/>
      <c r="F58" s="592"/>
      <c r="G58" s="592"/>
      <c r="H58" s="592"/>
      <c r="I58" s="592"/>
      <c r="J58" s="592"/>
      <c r="K58" s="592"/>
    </row>
    <row r="59" spans="1:13" ht="63">
      <c r="D59" s="60" t="s">
        <v>1</v>
      </c>
      <c r="E59" s="51" t="s">
        <v>5</v>
      </c>
      <c r="F59" s="64" t="s">
        <v>29</v>
      </c>
      <c r="G59" s="61" t="s">
        <v>31</v>
      </c>
      <c r="H59" s="61" t="s">
        <v>31</v>
      </c>
      <c r="I59" s="62" t="s">
        <v>31</v>
      </c>
      <c r="J59" s="61" t="s">
        <v>31</v>
      </c>
      <c r="K59" s="63" t="s">
        <v>30</v>
      </c>
    </row>
    <row r="60" spans="1:13" ht="51">
      <c r="A60" s="81" t="s">
        <v>36</v>
      </c>
      <c r="B60" s="73" t="s">
        <v>86</v>
      </c>
      <c r="C60" s="37" t="s">
        <v>41</v>
      </c>
      <c r="D60" s="18">
        <v>1</v>
      </c>
      <c r="E60" s="19" t="s">
        <v>969</v>
      </c>
      <c r="F60" s="56" t="s">
        <v>965</v>
      </c>
      <c r="G60" s="79"/>
      <c r="H60" s="79"/>
      <c r="I60" s="79"/>
      <c r="J60" s="80"/>
      <c r="K60" s="20"/>
    </row>
    <row r="61" spans="1:13">
      <c r="A61" s="596" t="s">
        <v>37</v>
      </c>
      <c r="B61" s="597" t="s">
        <v>85</v>
      </c>
      <c r="C61" s="603" t="s">
        <v>42</v>
      </c>
      <c r="D61" s="585">
        <v>2</v>
      </c>
      <c r="E61" s="21" t="s">
        <v>6</v>
      </c>
      <c r="F61" s="58" t="s">
        <v>50</v>
      </c>
      <c r="G61" s="587"/>
      <c r="H61" s="78"/>
      <c r="I61" s="587"/>
      <c r="J61" s="589"/>
      <c r="K61" s="591"/>
      <c r="M61" s="183" t="s">
        <v>415</v>
      </c>
    </row>
    <row r="62" spans="1:13" ht="33" customHeight="1">
      <c r="A62" s="596"/>
      <c r="B62" s="597"/>
      <c r="C62" s="603"/>
      <c r="D62" s="586"/>
      <c r="E62" s="22" t="s">
        <v>966</v>
      </c>
      <c r="F62" s="22" t="s">
        <v>967</v>
      </c>
      <c r="G62" s="588"/>
      <c r="H62" s="79"/>
      <c r="I62" s="588"/>
      <c r="J62" s="590"/>
      <c r="K62" s="591"/>
      <c r="M62" s="170" t="s">
        <v>416</v>
      </c>
    </row>
    <row r="63" spans="1:13">
      <c r="A63" s="596" t="s">
        <v>38</v>
      </c>
      <c r="B63" s="597" t="s">
        <v>87</v>
      </c>
      <c r="C63" s="598" t="s">
        <v>43</v>
      </c>
      <c r="D63" s="585">
        <v>3</v>
      </c>
      <c r="E63" s="21" t="s">
        <v>7</v>
      </c>
      <c r="F63" s="58" t="s">
        <v>50</v>
      </c>
      <c r="G63" s="587"/>
      <c r="H63" s="78"/>
      <c r="I63" s="587"/>
      <c r="J63" s="589"/>
      <c r="K63" s="591"/>
      <c r="M63" s="183" t="s">
        <v>417</v>
      </c>
    </row>
    <row r="64" spans="1:13" ht="31.9" customHeight="1">
      <c r="A64" s="596"/>
      <c r="B64" s="597"/>
      <c r="C64" s="598"/>
      <c r="D64" s="586"/>
      <c r="E64" s="22" t="s">
        <v>964</v>
      </c>
      <c r="F64" s="56" t="s">
        <v>963</v>
      </c>
      <c r="G64" s="588"/>
      <c r="H64" s="79"/>
      <c r="I64" s="588"/>
      <c r="J64" s="590"/>
      <c r="K64" s="591"/>
      <c r="M64" s="170" t="s">
        <v>418</v>
      </c>
    </row>
    <row r="65" spans="1:11">
      <c r="A65" s="596" t="s">
        <v>39</v>
      </c>
      <c r="B65" s="597" t="s">
        <v>88</v>
      </c>
      <c r="C65" s="598" t="s">
        <v>44</v>
      </c>
      <c r="D65" s="585">
        <v>4</v>
      </c>
      <c r="E65" s="21" t="s">
        <v>8</v>
      </c>
      <c r="F65" s="58" t="s">
        <v>50</v>
      </c>
      <c r="G65" s="587"/>
      <c r="H65" s="78"/>
      <c r="I65" s="587"/>
      <c r="J65" s="589"/>
      <c r="K65" s="591"/>
    </row>
    <row r="66" spans="1:11" ht="28.9" customHeight="1">
      <c r="A66" s="596"/>
      <c r="B66" s="597"/>
      <c r="C66" s="598"/>
      <c r="D66" s="586"/>
      <c r="E66" s="22" t="s">
        <v>962</v>
      </c>
      <c r="F66" s="56" t="s">
        <v>968</v>
      </c>
      <c r="G66" s="588"/>
      <c r="H66" s="79"/>
      <c r="I66" s="588"/>
      <c r="J66" s="590"/>
      <c r="K66" s="591"/>
    </row>
    <row r="67" spans="1:11">
      <c r="A67" s="596" t="s">
        <v>40</v>
      </c>
      <c r="B67" s="597" t="s">
        <v>89</v>
      </c>
      <c r="C67" s="598" t="s">
        <v>45</v>
      </c>
      <c r="D67" s="585">
        <v>5</v>
      </c>
      <c r="E67" s="21" t="s">
        <v>9</v>
      </c>
      <c r="F67" s="58" t="s">
        <v>50</v>
      </c>
      <c r="G67" s="587"/>
      <c r="H67" s="78"/>
      <c r="I67" s="587"/>
      <c r="J67" s="589"/>
      <c r="K67" s="591"/>
    </row>
    <row r="68" spans="1:11" ht="25.5">
      <c r="A68" s="596"/>
      <c r="B68" s="597"/>
      <c r="C68" s="598"/>
      <c r="D68" s="586"/>
      <c r="E68" s="22" t="s">
        <v>961</v>
      </c>
      <c r="F68" s="22" t="s">
        <v>970</v>
      </c>
      <c r="G68" s="588"/>
      <c r="H68" s="79"/>
      <c r="I68" s="588"/>
      <c r="J68" s="590"/>
      <c r="K68" s="591"/>
    </row>
    <row r="70" spans="1:11" ht="25.15" customHeight="1">
      <c r="D70" s="592" t="s">
        <v>346</v>
      </c>
      <c r="E70" s="592"/>
      <c r="F70" s="592"/>
      <c r="G70" s="592"/>
      <c r="H70" s="592"/>
      <c r="I70" s="592"/>
      <c r="J70" s="592"/>
      <c r="K70" s="592"/>
    </row>
    <row r="71" spans="1:11" ht="63">
      <c r="D71" s="60" t="s">
        <v>1</v>
      </c>
      <c r="E71" s="51" t="s">
        <v>5</v>
      </c>
      <c r="F71" s="64" t="s">
        <v>29</v>
      </c>
      <c r="G71" s="61" t="s">
        <v>31</v>
      </c>
      <c r="H71" s="61" t="s">
        <v>31</v>
      </c>
      <c r="I71" s="62" t="s">
        <v>31</v>
      </c>
      <c r="J71" s="61" t="s">
        <v>31</v>
      </c>
      <c r="K71" s="63" t="s">
        <v>30</v>
      </c>
    </row>
    <row r="72" spans="1:11" ht="36">
      <c r="A72" s="81" t="s">
        <v>36</v>
      </c>
      <c r="B72" s="73" t="s">
        <v>86</v>
      </c>
      <c r="C72" s="37" t="s">
        <v>41</v>
      </c>
      <c r="D72" s="18">
        <v>1</v>
      </c>
      <c r="E72" s="19"/>
      <c r="F72" s="56"/>
      <c r="G72" s="79"/>
      <c r="H72" s="79"/>
      <c r="I72" s="79"/>
      <c r="J72" s="80"/>
      <c r="K72" s="20"/>
    </row>
    <row r="73" spans="1:11">
      <c r="A73" s="596" t="s">
        <v>37</v>
      </c>
      <c r="B73" s="597" t="s">
        <v>85</v>
      </c>
      <c r="C73" s="603" t="s">
        <v>42</v>
      </c>
      <c r="D73" s="585">
        <v>2</v>
      </c>
      <c r="E73" s="21" t="s">
        <v>6</v>
      </c>
      <c r="F73" s="58" t="s">
        <v>50</v>
      </c>
      <c r="G73" s="587"/>
      <c r="H73" s="78"/>
      <c r="I73" s="587"/>
      <c r="J73" s="589"/>
      <c r="K73" s="591"/>
    </row>
    <row r="74" spans="1:11" ht="30" customHeight="1">
      <c r="A74" s="596"/>
      <c r="B74" s="597"/>
      <c r="C74" s="603"/>
      <c r="D74" s="586"/>
      <c r="E74" s="22"/>
      <c r="F74" s="22"/>
      <c r="G74" s="588"/>
      <c r="H74" s="79"/>
      <c r="I74" s="588"/>
      <c r="J74" s="590"/>
      <c r="K74" s="591"/>
    </row>
    <row r="75" spans="1:11">
      <c r="A75" s="596" t="s">
        <v>38</v>
      </c>
      <c r="B75" s="597" t="s">
        <v>87</v>
      </c>
      <c r="C75" s="598" t="s">
        <v>43</v>
      </c>
      <c r="D75" s="585">
        <v>3</v>
      </c>
      <c r="E75" s="21" t="s">
        <v>7</v>
      </c>
      <c r="F75" s="58" t="s">
        <v>50</v>
      </c>
      <c r="G75" s="587"/>
      <c r="H75" s="78"/>
      <c r="I75" s="587"/>
      <c r="J75" s="589"/>
      <c r="K75" s="591"/>
    </row>
    <row r="76" spans="1:11" ht="38.450000000000003" customHeight="1">
      <c r="A76" s="596"/>
      <c r="B76" s="597"/>
      <c r="C76" s="598"/>
      <c r="D76" s="586"/>
      <c r="E76" s="22"/>
      <c r="F76" s="56"/>
      <c r="G76" s="588"/>
      <c r="H76" s="79"/>
      <c r="I76" s="588"/>
      <c r="J76" s="590"/>
      <c r="K76" s="591"/>
    </row>
    <row r="77" spans="1:11">
      <c r="A77" s="596" t="s">
        <v>39</v>
      </c>
      <c r="B77" s="597" t="s">
        <v>88</v>
      </c>
      <c r="C77" s="598" t="s">
        <v>44</v>
      </c>
      <c r="D77" s="585">
        <v>4</v>
      </c>
      <c r="E77" s="21" t="s">
        <v>8</v>
      </c>
      <c r="F77" s="58" t="s">
        <v>50</v>
      </c>
      <c r="G77" s="587"/>
      <c r="H77" s="78"/>
      <c r="I77" s="587"/>
      <c r="J77" s="589"/>
      <c r="K77" s="591"/>
    </row>
    <row r="78" spans="1:11" ht="40.9" customHeight="1">
      <c r="A78" s="596"/>
      <c r="B78" s="597"/>
      <c r="C78" s="598"/>
      <c r="D78" s="586"/>
      <c r="E78" s="22"/>
      <c r="F78" s="56"/>
      <c r="G78" s="588"/>
      <c r="H78" s="79"/>
      <c r="I78" s="588"/>
      <c r="J78" s="590"/>
      <c r="K78" s="591"/>
    </row>
    <row r="79" spans="1:11">
      <c r="A79" s="596" t="s">
        <v>40</v>
      </c>
      <c r="B79" s="597" t="s">
        <v>89</v>
      </c>
      <c r="C79" s="598" t="s">
        <v>45</v>
      </c>
      <c r="D79" s="585">
        <v>5</v>
      </c>
      <c r="E79" s="21" t="s">
        <v>9</v>
      </c>
      <c r="F79" s="58" t="s">
        <v>50</v>
      </c>
      <c r="G79" s="587"/>
      <c r="H79" s="78"/>
      <c r="I79" s="587"/>
      <c r="J79" s="589"/>
      <c r="K79" s="591"/>
    </row>
    <row r="80" spans="1:11" ht="31.9" customHeight="1">
      <c r="A80" s="596"/>
      <c r="B80" s="597"/>
      <c r="C80" s="598"/>
      <c r="D80" s="586"/>
      <c r="E80" s="22"/>
      <c r="F80" s="22"/>
      <c r="G80" s="588"/>
      <c r="H80" s="79"/>
      <c r="I80" s="588"/>
      <c r="J80" s="590"/>
      <c r="K80" s="591"/>
    </row>
    <row r="82" spans="1:13" ht="43.15" customHeight="1">
      <c r="D82" s="592" t="s">
        <v>348</v>
      </c>
      <c r="E82" s="592"/>
      <c r="F82" s="592"/>
      <c r="G82" s="592"/>
      <c r="H82" s="592"/>
      <c r="I82" s="592"/>
      <c r="J82" s="592"/>
      <c r="K82" s="592"/>
    </row>
    <row r="83" spans="1:13" ht="63">
      <c r="D83" s="60" t="s">
        <v>1</v>
      </c>
      <c r="E83" s="51" t="s">
        <v>5</v>
      </c>
      <c r="F83" s="64" t="s">
        <v>29</v>
      </c>
      <c r="G83" s="61" t="s">
        <v>31</v>
      </c>
      <c r="H83" s="61" t="s">
        <v>31</v>
      </c>
      <c r="I83" s="62" t="s">
        <v>31</v>
      </c>
      <c r="J83" s="61" t="s">
        <v>31</v>
      </c>
      <c r="K83" s="63" t="s">
        <v>30</v>
      </c>
    </row>
    <row r="84" spans="1:13" ht="38.25">
      <c r="A84" s="81" t="s">
        <v>36</v>
      </c>
      <c r="B84" s="73" t="s">
        <v>86</v>
      </c>
      <c r="C84" s="37" t="s">
        <v>41</v>
      </c>
      <c r="D84" s="18">
        <v>1</v>
      </c>
      <c r="E84" s="19" t="s">
        <v>971</v>
      </c>
      <c r="F84" s="56" t="s">
        <v>984</v>
      </c>
      <c r="G84" s="79"/>
      <c r="H84" s="79"/>
      <c r="I84" s="79"/>
      <c r="J84" s="80"/>
      <c r="K84" s="20"/>
    </row>
    <row r="85" spans="1:13">
      <c r="A85" s="596" t="s">
        <v>37</v>
      </c>
      <c r="B85" s="597" t="s">
        <v>85</v>
      </c>
      <c r="C85" s="603" t="s">
        <v>42</v>
      </c>
      <c r="D85" s="585">
        <v>2</v>
      </c>
      <c r="E85" s="21" t="s">
        <v>6</v>
      </c>
      <c r="F85" s="58" t="s">
        <v>50</v>
      </c>
      <c r="G85" s="587"/>
      <c r="H85" s="78"/>
      <c r="I85" s="587"/>
      <c r="J85" s="589"/>
      <c r="K85" s="591"/>
      <c r="M85" s="187" t="s">
        <v>421</v>
      </c>
    </row>
    <row r="86" spans="1:13" ht="66.599999999999994" customHeight="1">
      <c r="A86" s="596"/>
      <c r="B86" s="597"/>
      <c r="C86" s="603"/>
      <c r="D86" s="586"/>
      <c r="E86" s="22" t="s">
        <v>985</v>
      </c>
      <c r="F86" s="22" t="s">
        <v>986</v>
      </c>
      <c r="G86" s="588"/>
      <c r="H86" s="79"/>
      <c r="I86" s="588"/>
      <c r="J86" s="590"/>
      <c r="K86" s="591"/>
      <c r="M86" s="170" t="s">
        <v>422</v>
      </c>
    </row>
    <row r="87" spans="1:13" ht="24">
      <c r="A87" s="596" t="s">
        <v>38</v>
      </c>
      <c r="B87" s="597" t="s">
        <v>87</v>
      </c>
      <c r="C87" s="598" t="s">
        <v>43</v>
      </c>
      <c r="D87" s="585">
        <v>3</v>
      </c>
      <c r="E87" s="21" t="s">
        <v>7</v>
      </c>
      <c r="F87" s="58" t="s">
        <v>50</v>
      </c>
      <c r="G87" s="587"/>
      <c r="H87" s="78"/>
      <c r="I87" s="587"/>
      <c r="J87" s="589"/>
      <c r="K87" s="591"/>
      <c r="M87" s="187" t="s">
        <v>423</v>
      </c>
    </row>
    <row r="88" spans="1:13" ht="42.6" customHeight="1">
      <c r="A88" s="596"/>
      <c r="B88" s="597"/>
      <c r="C88" s="598"/>
      <c r="D88" s="586"/>
      <c r="E88" s="22" t="s">
        <v>983</v>
      </c>
      <c r="F88" s="56" t="s">
        <v>991</v>
      </c>
      <c r="G88" s="588"/>
      <c r="H88" s="79"/>
      <c r="I88" s="588"/>
      <c r="J88" s="590"/>
      <c r="K88" s="591"/>
    </row>
    <row r="89" spans="1:13">
      <c r="A89" s="596" t="s">
        <v>39</v>
      </c>
      <c r="B89" s="597" t="s">
        <v>88</v>
      </c>
      <c r="C89" s="598" t="s">
        <v>44</v>
      </c>
      <c r="D89" s="585">
        <v>4</v>
      </c>
      <c r="E89" s="21" t="s">
        <v>8</v>
      </c>
      <c r="F89" s="58" t="s">
        <v>50</v>
      </c>
      <c r="G89" s="587"/>
      <c r="H89" s="78"/>
      <c r="I89" s="587"/>
      <c r="J89" s="589"/>
      <c r="K89" s="591"/>
      <c r="M89" s="425" t="s">
        <v>972</v>
      </c>
    </row>
    <row r="90" spans="1:13" ht="68.45" customHeight="1">
      <c r="A90" s="596"/>
      <c r="B90" s="597"/>
      <c r="C90" s="598"/>
      <c r="D90" s="586"/>
      <c r="E90" s="22" t="s">
        <v>990</v>
      </c>
      <c r="F90" s="56" t="s">
        <v>989</v>
      </c>
      <c r="G90" s="588"/>
      <c r="H90" s="79"/>
      <c r="I90" s="588"/>
      <c r="J90" s="590"/>
      <c r="K90" s="591"/>
      <c r="M90" s="426" t="s">
        <v>973</v>
      </c>
    </row>
    <row r="91" spans="1:13">
      <c r="A91" s="596" t="s">
        <v>40</v>
      </c>
      <c r="B91" s="597" t="s">
        <v>89</v>
      </c>
      <c r="C91" s="598" t="s">
        <v>45</v>
      </c>
      <c r="D91" s="585">
        <v>5</v>
      </c>
      <c r="E91" s="21" t="s">
        <v>9</v>
      </c>
      <c r="F91" s="58" t="s">
        <v>50</v>
      </c>
      <c r="G91" s="587"/>
      <c r="H91" s="78"/>
      <c r="I91" s="587"/>
      <c r="J91" s="589"/>
      <c r="K91" s="591"/>
      <c r="M91" s="425" t="s">
        <v>974</v>
      </c>
    </row>
    <row r="92" spans="1:13" ht="55.9" customHeight="1">
      <c r="A92" s="596"/>
      <c r="B92" s="597"/>
      <c r="C92" s="598"/>
      <c r="D92" s="586"/>
      <c r="E92" s="22" t="s">
        <v>987</v>
      </c>
      <c r="F92" s="22" t="s">
        <v>988</v>
      </c>
      <c r="G92" s="588"/>
      <c r="H92" s="79"/>
      <c r="I92" s="588"/>
      <c r="J92" s="590"/>
      <c r="K92" s="591"/>
      <c r="M92" s="426" t="s">
        <v>415</v>
      </c>
    </row>
    <row r="93" spans="1:13" ht="15.75" thickBot="1">
      <c r="M93" s="427" t="s">
        <v>975</v>
      </c>
    </row>
    <row r="94" spans="1:13" ht="17.25">
      <c r="D94" s="592" t="s">
        <v>335</v>
      </c>
      <c r="E94" s="592"/>
      <c r="F94" s="592"/>
      <c r="G94" s="592"/>
      <c r="H94" s="592"/>
      <c r="I94" s="592"/>
      <c r="J94" s="592"/>
      <c r="K94" s="592"/>
    </row>
    <row r="95" spans="1:13" ht="63">
      <c r="D95" s="60" t="s">
        <v>1</v>
      </c>
      <c r="E95" s="51" t="s">
        <v>5</v>
      </c>
      <c r="F95" s="64" t="s">
        <v>29</v>
      </c>
      <c r="G95" s="61" t="s">
        <v>31</v>
      </c>
      <c r="H95" s="61" t="s">
        <v>31</v>
      </c>
      <c r="I95" s="62" t="s">
        <v>31</v>
      </c>
      <c r="J95" s="61" t="s">
        <v>31</v>
      </c>
      <c r="K95" s="63" t="s">
        <v>30</v>
      </c>
    </row>
    <row r="96" spans="1:13" ht="14.45" customHeight="1">
      <c r="A96" s="81" t="s">
        <v>36</v>
      </c>
      <c r="B96" s="73" t="s">
        <v>86</v>
      </c>
      <c r="C96" s="37" t="s">
        <v>41</v>
      </c>
      <c r="D96" s="18">
        <v>1</v>
      </c>
      <c r="E96" s="19"/>
      <c r="F96" s="56"/>
      <c r="G96" s="79"/>
      <c r="H96" s="79"/>
      <c r="I96" s="79"/>
      <c r="J96" s="80"/>
      <c r="K96" s="20"/>
    </row>
    <row r="97" spans="1:11" ht="14.45" customHeight="1">
      <c r="A97" s="596" t="s">
        <v>37</v>
      </c>
      <c r="B97" s="597" t="s">
        <v>85</v>
      </c>
      <c r="C97" s="603" t="s">
        <v>42</v>
      </c>
      <c r="D97" s="585">
        <v>2</v>
      </c>
      <c r="E97" s="21" t="s">
        <v>6</v>
      </c>
      <c r="F97" s="58" t="s">
        <v>50</v>
      </c>
      <c r="G97" s="587"/>
      <c r="H97" s="78"/>
      <c r="I97" s="587"/>
      <c r="J97" s="589"/>
      <c r="K97" s="591"/>
    </row>
    <row r="98" spans="1:11" ht="14.45" customHeight="1">
      <c r="A98" s="596"/>
      <c r="B98" s="597"/>
      <c r="C98" s="603"/>
      <c r="D98" s="586"/>
      <c r="E98" s="22"/>
      <c r="F98" s="22"/>
      <c r="G98" s="588"/>
      <c r="H98" s="79"/>
      <c r="I98" s="588"/>
      <c r="J98" s="590"/>
      <c r="K98" s="591"/>
    </row>
    <row r="99" spans="1:11" ht="14.45" customHeight="1">
      <c r="A99" s="596" t="s">
        <v>38</v>
      </c>
      <c r="B99" s="597" t="s">
        <v>87</v>
      </c>
      <c r="C99" s="598" t="s">
        <v>43</v>
      </c>
      <c r="D99" s="585">
        <v>3</v>
      </c>
      <c r="E99" s="21" t="s">
        <v>7</v>
      </c>
      <c r="F99" s="58" t="s">
        <v>50</v>
      </c>
      <c r="G99" s="587"/>
      <c r="H99" s="78"/>
      <c r="I99" s="587"/>
      <c r="J99" s="589"/>
      <c r="K99" s="591"/>
    </row>
    <row r="100" spans="1:11" ht="14.45" customHeight="1">
      <c r="A100" s="596"/>
      <c r="B100" s="597"/>
      <c r="C100" s="598"/>
      <c r="D100" s="586"/>
      <c r="E100" s="22"/>
      <c r="F100" s="56"/>
      <c r="G100" s="588"/>
      <c r="H100" s="79"/>
      <c r="I100" s="588"/>
      <c r="J100" s="590"/>
      <c r="K100" s="591"/>
    </row>
    <row r="101" spans="1:11" ht="14.45" customHeight="1">
      <c r="A101" s="596" t="s">
        <v>39</v>
      </c>
      <c r="B101" s="597" t="s">
        <v>88</v>
      </c>
      <c r="C101" s="598" t="s">
        <v>44</v>
      </c>
      <c r="D101" s="585">
        <v>4</v>
      </c>
      <c r="E101" s="21" t="s">
        <v>8</v>
      </c>
      <c r="F101" s="58" t="s">
        <v>50</v>
      </c>
      <c r="G101" s="587"/>
      <c r="H101" s="78"/>
      <c r="I101" s="587"/>
      <c r="J101" s="589"/>
      <c r="K101" s="591"/>
    </row>
    <row r="102" spans="1:11" ht="14.45" customHeight="1">
      <c r="A102" s="596"/>
      <c r="B102" s="597"/>
      <c r="C102" s="598"/>
      <c r="D102" s="586"/>
      <c r="E102" s="22"/>
      <c r="F102" s="56"/>
      <c r="G102" s="588"/>
      <c r="H102" s="79"/>
      <c r="I102" s="588"/>
      <c r="J102" s="590"/>
      <c r="K102" s="591"/>
    </row>
    <row r="103" spans="1:11" ht="14.45" customHeight="1">
      <c r="A103" s="596" t="s">
        <v>40</v>
      </c>
      <c r="B103" s="597" t="s">
        <v>89</v>
      </c>
      <c r="C103" s="598" t="s">
        <v>45</v>
      </c>
      <c r="D103" s="585">
        <v>5</v>
      </c>
      <c r="E103" s="21" t="s">
        <v>9</v>
      </c>
      <c r="F103" s="58" t="s">
        <v>50</v>
      </c>
      <c r="G103" s="587"/>
      <c r="H103" s="78"/>
      <c r="I103" s="587"/>
      <c r="J103" s="589"/>
      <c r="K103" s="591"/>
    </row>
    <row r="104" spans="1:11">
      <c r="A104" s="596"/>
      <c r="B104" s="597"/>
      <c r="C104" s="598"/>
      <c r="D104" s="586"/>
      <c r="E104" s="22"/>
      <c r="F104" s="22"/>
      <c r="G104" s="588"/>
      <c r="H104" s="79"/>
      <c r="I104" s="588"/>
      <c r="J104" s="590"/>
      <c r="K104" s="591"/>
    </row>
  </sheetData>
  <mergeCells count="294">
    <mergeCell ref="E1:J1"/>
    <mergeCell ref="E2:J2"/>
    <mergeCell ref="E3:J3"/>
    <mergeCell ref="E4:J4"/>
    <mergeCell ref="D10:K10"/>
    <mergeCell ref="E5:J5"/>
    <mergeCell ref="E6:J6"/>
    <mergeCell ref="E7:J7"/>
    <mergeCell ref="E8:J8"/>
    <mergeCell ref="P10:W10"/>
    <mergeCell ref="A13:A14"/>
    <mergeCell ref="B13:B14"/>
    <mergeCell ref="C13:C14"/>
    <mergeCell ref="D13:D14"/>
    <mergeCell ref="G13:G14"/>
    <mergeCell ref="I13:I14"/>
    <mergeCell ref="J13:J14"/>
    <mergeCell ref="K13:K14"/>
    <mergeCell ref="P13:P14"/>
    <mergeCell ref="S13:S14"/>
    <mergeCell ref="U13:U14"/>
    <mergeCell ref="V13:V14"/>
    <mergeCell ref="W13:W14"/>
    <mergeCell ref="A15:A16"/>
    <mergeCell ref="B15:B16"/>
    <mergeCell ref="C15:C16"/>
    <mergeCell ref="D15:D16"/>
    <mergeCell ref="G15:G16"/>
    <mergeCell ref="I15:I16"/>
    <mergeCell ref="W15:W16"/>
    <mergeCell ref="A17:A18"/>
    <mergeCell ref="B17:B18"/>
    <mergeCell ref="C17:C18"/>
    <mergeCell ref="D17:D18"/>
    <mergeCell ref="G17:G18"/>
    <mergeCell ref="I17:I18"/>
    <mergeCell ref="J17:J18"/>
    <mergeCell ref="K17:K18"/>
    <mergeCell ref="P17:P18"/>
    <mergeCell ref="J15:J16"/>
    <mergeCell ref="K15:K16"/>
    <mergeCell ref="P15:P16"/>
    <mergeCell ref="S15:S16"/>
    <mergeCell ref="U15:U16"/>
    <mergeCell ref="V15:V16"/>
    <mergeCell ref="S17:S18"/>
    <mergeCell ref="U17:U18"/>
    <mergeCell ref="V17:V18"/>
    <mergeCell ref="W17:W18"/>
    <mergeCell ref="A19:A20"/>
    <mergeCell ref="B19:B20"/>
    <mergeCell ref="C19:C20"/>
    <mergeCell ref="D19:D20"/>
    <mergeCell ref="G19:G20"/>
    <mergeCell ref="I19:I20"/>
    <mergeCell ref="W19:W20"/>
    <mergeCell ref="D22:K22"/>
    <mergeCell ref="A25:A26"/>
    <mergeCell ref="B25:B26"/>
    <mergeCell ref="C25:C26"/>
    <mergeCell ref="D25:D26"/>
    <mergeCell ref="G25:G26"/>
    <mergeCell ref="I25:I26"/>
    <mergeCell ref="J25:J26"/>
    <mergeCell ref="K25:K26"/>
    <mergeCell ref="J19:J20"/>
    <mergeCell ref="K19:K20"/>
    <mergeCell ref="P19:P20"/>
    <mergeCell ref="S19:S20"/>
    <mergeCell ref="U19:U20"/>
    <mergeCell ref="V19:V20"/>
    <mergeCell ref="J27:J28"/>
    <mergeCell ref="K27:K28"/>
    <mergeCell ref="A29:A30"/>
    <mergeCell ref="B29:B30"/>
    <mergeCell ref="C29:C30"/>
    <mergeCell ref="D29:D30"/>
    <mergeCell ref="G29:G30"/>
    <mergeCell ref="I29:I30"/>
    <mergeCell ref="J29:J30"/>
    <mergeCell ref="K29:K30"/>
    <mergeCell ref="A27:A28"/>
    <mergeCell ref="B27:B28"/>
    <mergeCell ref="C27:C28"/>
    <mergeCell ref="D27:D28"/>
    <mergeCell ref="G27:G28"/>
    <mergeCell ref="I27:I28"/>
    <mergeCell ref="J31:J32"/>
    <mergeCell ref="K31:K32"/>
    <mergeCell ref="D34:K34"/>
    <mergeCell ref="A37:A38"/>
    <mergeCell ref="B37:B38"/>
    <mergeCell ref="C37:C38"/>
    <mergeCell ref="D37:D38"/>
    <mergeCell ref="G37:G38"/>
    <mergeCell ref="I37:I38"/>
    <mergeCell ref="J37:J38"/>
    <mergeCell ref="A31:A32"/>
    <mergeCell ref="B31:B32"/>
    <mergeCell ref="C31:C32"/>
    <mergeCell ref="D31:D32"/>
    <mergeCell ref="G31:G32"/>
    <mergeCell ref="I31:I32"/>
    <mergeCell ref="K37:K38"/>
    <mergeCell ref="A39:A40"/>
    <mergeCell ref="B39:B40"/>
    <mergeCell ref="C39:C40"/>
    <mergeCell ref="D39:D40"/>
    <mergeCell ref="G39:G40"/>
    <mergeCell ref="I39:I40"/>
    <mergeCell ref="J39:J40"/>
    <mergeCell ref="K39:K40"/>
    <mergeCell ref="J41:J42"/>
    <mergeCell ref="K41:K42"/>
    <mergeCell ref="A43:A44"/>
    <mergeCell ref="B43:B44"/>
    <mergeCell ref="C43:C44"/>
    <mergeCell ref="D43:D44"/>
    <mergeCell ref="G43:G44"/>
    <mergeCell ref="I43:I44"/>
    <mergeCell ref="J43:J44"/>
    <mergeCell ref="K43:K44"/>
    <mergeCell ref="A41:A42"/>
    <mergeCell ref="B41:B42"/>
    <mergeCell ref="C41:C42"/>
    <mergeCell ref="D41:D42"/>
    <mergeCell ref="G41:G42"/>
    <mergeCell ref="I41:I42"/>
    <mergeCell ref="J53:J54"/>
    <mergeCell ref="K53:K54"/>
    <mergeCell ref="A51:A52"/>
    <mergeCell ref="B51:B52"/>
    <mergeCell ref="C51:C52"/>
    <mergeCell ref="D51:D52"/>
    <mergeCell ref="G51:G52"/>
    <mergeCell ref="I51:I52"/>
    <mergeCell ref="D46:K46"/>
    <mergeCell ref="A49:A50"/>
    <mergeCell ref="B49:B50"/>
    <mergeCell ref="C49:C50"/>
    <mergeCell ref="D49:D50"/>
    <mergeCell ref="G49:G50"/>
    <mergeCell ref="I49:I50"/>
    <mergeCell ref="J49:J50"/>
    <mergeCell ref="K49:K50"/>
    <mergeCell ref="J55:J56"/>
    <mergeCell ref="K55:K56"/>
    <mergeCell ref="A1:D8"/>
    <mergeCell ref="D58:K58"/>
    <mergeCell ref="A61:A62"/>
    <mergeCell ref="B61:B62"/>
    <mergeCell ref="C61:C62"/>
    <mergeCell ref="D61:D62"/>
    <mergeCell ref="G61:G62"/>
    <mergeCell ref="I61:I62"/>
    <mergeCell ref="A55:A56"/>
    <mergeCell ref="B55:B56"/>
    <mergeCell ref="C55:C56"/>
    <mergeCell ref="D55:D56"/>
    <mergeCell ref="G55:G56"/>
    <mergeCell ref="I55:I56"/>
    <mergeCell ref="J51:J52"/>
    <mergeCell ref="K51:K52"/>
    <mergeCell ref="A53:A54"/>
    <mergeCell ref="B53:B54"/>
    <mergeCell ref="C53:C54"/>
    <mergeCell ref="D53:D54"/>
    <mergeCell ref="G53:G54"/>
    <mergeCell ref="I53:I54"/>
    <mergeCell ref="J61:J62"/>
    <mergeCell ref="K61:K62"/>
    <mergeCell ref="A63:A64"/>
    <mergeCell ref="B63:B64"/>
    <mergeCell ref="C63:C64"/>
    <mergeCell ref="D63:D64"/>
    <mergeCell ref="G63:G64"/>
    <mergeCell ref="I63:I64"/>
    <mergeCell ref="J63:J64"/>
    <mergeCell ref="K63:K64"/>
    <mergeCell ref="J65:J66"/>
    <mergeCell ref="K65:K66"/>
    <mergeCell ref="A67:A68"/>
    <mergeCell ref="B67:B68"/>
    <mergeCell ref="C67:C68"/>
    <mergeCell ref="D67:D68"/>
    <mergeCell ref="G67:G68"/>
    <mergeCell ref="I67:I68"/>
    <mergeCell ref="J67:J68"/>
    <mergeCell ref="K67:K68"/>
    <mergeCell ref="A65:A66"/>
    <mergeCell ref="B65:B66"/>
    <mergeCell ref="C65:C66"/>
    <mergeCell ref="D65:D66"/>
    <mergeCell ref="G65:G66"/>
    <mergeCell ref="I65:I66"/>
    <mergeCell ref="D70:K70"/>
    <mergeCell ref="A73:A74"/>
    <mergeCell ref="B73:B74"/>
    <mergeCell ref="C73:C74"/>
    <mergeCell ref="D73:D74"/>
    <mergeCell ref="G73:G74"/>
    <mergeCell ref="I73:I74"/>
    <mergeCell ref="J73:J74"/>
    <mergeCell ref="K73:K74"/>
    <mergeCell ref="J75:J76"/>
    <mergeCell ref="K75:K76"/>
    <mergeCell ref="A77:A78"/>
    <mergeCell ref="B77:B78"/>
    <mergeCell ref="C77:C78"/>
    <mergeCell ref="D77:D78"/>
    <mergeCell ref="G77:G78"/>
    <mergeCell ref="I77:I78"/>
    <mergeCell ref="J77:J78"/>
    <mergeCell ref="K77:K78"/>
    <mergeCell ref="A75:A76"/>
    <mergeCell ref="B75:B76"/>
    <mergeCell ref="C75:C76"/>
    <mergeCell ref="D75:D76"/>
    <mergeCell ref="G75:G76"/>
    <mergeCell ref="I75:I76"/>
    <mergeCell ref="J79:J80"/>
    <mergeCell ref="K79:K80"/>
    <mergeCell ref="D82:K82"/>
    <mergeCell ref="A85:A86"/>
    <mergeCell ref="B85:B86"/>
    <mergeCell ref="C85:C86"/>
    <mergeCell ref="D85:D86"/>
    <mergeCell ref="G85:G86"/>
    <mergeCell ref="I85:I86"/>
    <mergeCell ref="J85:J86"/>
    <mergeCell ref="A79:A80"/>
    <mergeCell ref="B79:B80"/>
    <mergeCell ref="C79:C80"/>
    <mergeCell ref="D79:D80"/>
    <mergeCell ref="G79:G80"/>
    <mergeCell ref="I79:I80"/>
    <mergeCell ref="K85:K86"/>
    <mergeCell ref="A87:A88"/>
    <mergeCell ref="B87:B88"/>
    <mergeCell ref="C87:C88"/>
    <mergeCell ref="D87:D88"/>
    <mergeCell ref="G87:G88"/>
    <mergeCell ref="I87:I88"/>
    <mergeCell ref="J87:J88"/>
    <mergeCell ref="K87:K88"/>
    <mergeCell ref="J89:J90"/>
    <mergeCell ref="K89:K90"/>
    <mergeCell ref="A91:A92"/>
    <mergeCell ref="B91:B92"/>
    <mergeCell ref="C91:C92"/>
    <mergeCell ref="D91:D92"/>
    <mergeCell ref="G91:G92"/>
    <mergeCell ref="I91:I92"/>
    <mergeCell ref="J91:J92"/>
    <mergeCell ref="K91:K92"/>
    <mergeCell ref="A89:A90"/>
    <mergeCell ref="B89:B90"/>
    <mergeCell ref="C89:C90"/>
    <mergeCell ref="D89:D90"/>
    <mergeCell ref="G89:G90"/>
    <mergeCell ref="I89:I90"/>
    <mergeCell ref="D94:K94"/>
    <mergeCell ref="A97:A98"/>
    <mergeCell ref="B97:B98"/>
    <mergeCell ref="C97:C98"/>
    <mergeCell ref="D97:D98"/>
    <mergeCell ref="G97:G98"/>
    <mergeCell ref="I97:I98"/>
    <mergeCell ref="J97:J98"/>
    <mergeCell ref="K97:K98"/>
    <mergeCell ref="G99:G100"/>
    <mergeCell ref="I99:I100"/>
    <mergeCell ref="J99:J100"/>
    <mergeCell ref="K99:K100"/>
    <mergeCell ref="A101:A102"/>
    <mergeCell ref="B101:B102"/>
    <mergeCell ref="C101:C102"/>
    <mergeCell ref="D101:D102"/>
    <mergeCell ref="G101:G102"/>
    <mergeCell ref="I101:I102"/>
    <mergeCell ref="A99:A100"/>
    <mergeCell ref="B99:B100"/>
    <mergeCell ref="C99:C100"/>
    <mergeCell ref="D99:D100"/>
    <mergeCell ref="J101:J102"/>
    <mergeCell ref="K101:K102"/>
    <mergeCell ref="A103:A104"/>
    <mergeCell ref="B103:B104"/>
    <mergeCell ref="C103:C104"/>
    <mergeCell ref="D103:D104"/>
    <mergeCell ref="G103:G104"/>
    <mergeCell ref="I103:I104"/>
    <mergeCell ref="J103:J104"/>
    <mergeCell ref="K103:K104"/>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5"/>
  <sheetViews>
    <sheetView topLeftCell="A42" zoomScale="110" zoomScaleNormal="110" workbookViewId="0">
      <selection activeCell="E45" sqref="E45:F53"/>
    </sheetView>
  </sheetViews>
  <sheetFormatPr baseColWidth="10" defaultColWidth="11.42578125" defaultRowHeight="15"/>
  <cols>
    <col min="1" max="1" width="23" style="14" customWidth="1"/>
    <col min="2" max="2" width="20" style="53" customWidth="1"/>
    <col min="3" max="3" width="23" style="34" customWidth="1"/>
    <col min="4" max="4" width="6.28515625" style="14" customWidth="1"/>
    <col min="5" max="5" width="40.7109375" style="14" customWidth="1"/>
    <col min="6" max="6" width="55.7109375" style="14" customWidth="1"/>
    <col min="7" max="7" width="6.28515625" style="14" customWidth="1"/>
    <col min="8" max="8" width="6.28515625" style="28" customWidth="1"/>
    <col min="9" max="11" width="6.28515625" style="14" customWidth="1"/>
    <col min="12" max="12" width="11.42578125" style="14"/>
    <col min="13" max="13" width="119" style="14" customWidth="1"/>
    <col min="14" max="16384" width="11.42578125" style="14"/>
  </cols>
  <sheetData>
    <row r="1" spans="1:11">
      <c r="A1" s="658" t="s">
        <v>353</v>
      </c>
      <c r="B1" s="658"/>
      <c r="C1" s="658"/>
      <c r="D1" s="658"/>
      <c r="E1" s="652" t="s">
        <v>354</v>
      </c>
      <c r="F1" s="653"/>
      <c r="G1" s="653"/>
      <c r="H1" s="653"/>
      <c r="I1" s="653"/>
      <c r="J1" s="653"/>
    </row>
    <row r="2" spans="1:11" ht="27.6" customHeight="1">
      <c r="A2" s="653"/>
      <c r="B2" s="653"/>
      <c r="C2" s="653"/>
      <c r="D2" s="653"/>
      <c r="E2" s="654" t="s">
        <v>351</v>
      </c>
      <c r="F2" s="655"/>
      <c r="G2" s="655"/>
      <c r="H2" s="655"/>
      <c r="I2" s="655"/>
      <c r="J2" s="655"/>
    </row>
    <row r="3" spans="1:11" ht="28.9" customHeight="1">
      <c r="A3" s="653"/>
      <c r="B3" s="653"/>
      <c r="C3" s="653"/>
      <c r="D3" s="653"/>
      <c r="E3" s="656" t="s">
        <v>356</v>
      </c>
      <c r="F3" s="657"/>
      <c r="G3" s="657"/>
      <c r="H3" s="657"/>
      <c r="I3" s="657"/>
      <c r="J3" s="657"/>
    </row>
    <row r="4" spans="1:11" s="83" customFormat="1">
      <c r="A4" s="653"/>
      <c r="B4" s="653"/>
      <c r="C4" s="653"/>
      <c r="D4" s="653"/>
      <c r="E4" s="659" t="s">
        <v>357</v>
      </c>
      <c r="F4" s="660"/>
      <c r="G4" s="660"/>
      <c r="H4" s="660"/>
      <c r="I4" s="660"/>
      <c r="J4" s="660"/>
    </row>
    <row r="5" spans="1:11" s="83" customFormat="1">
      <c r="A5" s="653"/>
      <c r="B5" s="653"/>
      <c r="C5" s="653"/>
      <c r="D5" s="653"/>
      <c r="E5" s="661" t="s">
        <v>360</v>
      </c>
      <c r="F5" s="662"/>
      <c r="G5" s="662"/>
      <c r="H5" s="662"/>
      <c r="I5" s="662"/>
      <c r="J5" s="662"/>
    </row>
    <row r="6" spans="1:11">
      <c r="A6" s="23"/>
      <c r="B6" s="52"/>
      <c r="C6" s="23"/>
      <c r="D6" s="24"/>
      <c r="E6" s="25"/>
    </row>
    <row r="7" spans="1:11" ht="37.9" customHeight="1">
      <c r="D7" s="595" t="s">
        <v>355</v>
      </c>
      <c r="E7" s="595"/>
      <c r="F7" s="595"/>
      <c r="G7" s="595"/>
      <c r="H7" s="595"/>
      <c r="I7" s="595"/>
      <c r="J7" s="595"/>
      <c r="K7" s="595"/>
    </row>
    <row r="8" spans="1:11" ht="63" customHeight="1">
      <c r="D8" s="60" t="s">
        <v>1</v>
      </c>
      <c r="E8" s="47" t="s">
        <v>5</v>
      </c>
      <c r="F8" s="64" t="s">
        <v>29</v>
      </c>
      <c r="G8" s="61" t="s">
        <v>31</v>
      </c>
      <c r="H8" s="61" t="s">
        <v>31</v>
      </c>
      <c r="I8" s="62" t="s">
        <v>31</v>
      </c>
      <c r="J8" s="61" t="s">
        <v>31</v>
      </c>
      <c r="K8" s="63" t="s">
        <v>30</v>
      </c>
    </row>
    <row r="9" spans="1:11" ht="45">
      <c r="A9" s="39" t="s">
        <v>36</v>
      </c>
      <c r="B9" s="73" t="s">
        <v>86</v>
      </c>
      <c r="C9" s="37" t="s">
        <v>41</v>
      </c>
      <c r="D9" s="18">
        <v>1</v>
      </c>
      <c r="E9" s="19" t="s">
        <v>95</v>
      </c>
      <c r="F9" s="56" t="s">
        <v>94</v>
      </c>
      <c r="G9" s="44"/>
      <c r="H9" s="44"/>
      <c r="I9" s="44"/>
      <c r="J9" s="45"/>
      <c r="K9" s="20"/>
    </row>
    <row r="10" spans="1:11">
      <c r="A10" s="596" t="s">
        <v>37</v>
      </c>
      <c r="B10" s="597" t="s">
        <v>85</v>
      </c>
      <c r="C10" s="603" t="s">
        <v>42</v>
      </c>
      <c r="D10" s="585">
        <v>2</v>
      </c>
      <c r="E10" s="21" t="s">
        <v>6</v>
      </c>
      <c r="F10" s="58" t="s">
        <v>50</v>
      </c>
      <c r="G10" s="587"/>
      <c r="H10" s="43"/>
      <c r="I10" s="587"/>
      <c r="J10" s="589"/>
      <c r="K10" s="591"/>
    </row>
    <row r="11" spans="1:11" ht="25.5">
      <c r="A11" s="596"/>
      <c r="B11" s="597"/>
      <c r="C11" s="603"/>
      <c r="D11" s="586"/>
      <c r="E11" s="22" t="s">
        <v>63</v>
      </c>
      <c r="F11" s="56" t="s">
        <v>98</v>
      </c>
      <c r="G11" s="588"/>
      <c r="H11" s="44"/>
      <c r="I11" s="588"/>
      <c r="J11" s="590"/>
      <c r="K11" s="591"/>
    </row>
    <row r="12" spans="1:11">
      <c r="A12" s="596" t="s">
        <v>38</v>
      </c>
      <c r="B12" s="597" t="s">
        <v>87</v>
      </c>
      <c r="C12" s="598" t="s">
        <v>43</v>
      </c>
      <c r="D12" s="585">
        <v>3</v>
      </c>
      <c r="E12" s="21" t="s">
        <v>7</v>
      </c>
      <c r="F12" s="58" t="s">
        <v>50</v>
      </c>
      <c r="G12" s="587"/>
      <c r="H12" s="43"/>
      <c r="I12" s="587"/>
      <c r="J12" s="589"/>
      <c r="K12" s="591"/>
    </row>
    <row r="13" spans="1:11" ht="38.25">
      <c r="A13" s="596"/>
      <c r="B13" s="597"/>
      <c r="C13" s="598"/>
      <c r="D13" s="586"/>
      <c r="E13" s="22" t="s">
        <v>372</v>
      </c>
      <c r="F13" s="74" t="s">
        <v>373</v>
      </c>
      <c r="G13" s="588"/>
      <c r="H13" s="44"/>
      <c r="I13" s="588"/>
      <c r="J13" s="590"/>
      <c r="K13" s="591"/>
    </row>
    <row r="14" spans="1:11">
      <c r="A14" s="596" t="s">
        <v>39</v>
      </c>
      <c r="B14" s="597" t="s">
        <v>88</v>
      </c>
      <c r="C14" s="598" t="s">
        <v>44</v>
      </c>
      <c r="D14" s="585">
        <v>4</v>
      </c>
      <c r="E14" s="21" t="s">
        <v>8</v>
      </c>
      <c r="F14" s="58" t="s">
        <v>50</v>
      </c>
      <c r="G14" s="587"/>
      <c r="H14" s="43"/>
      <c r="I14" s="587"/>
      <c r="J14" s="589"/>
      <c r="K14" s="591"/>
    </row>
    <row r="15" spans="1:11" ht="38.25">
      <c r="A15" s="596"/>
      <c r="B15" s="597"/>
      <c r="C15" s="598"/>
      <c r="D15" s="586"/>
      <c r="E15" s="22" t="s">
        <v>96</v>
      </c>
      <c r="F15" s="75" t="s">
        <v>374</v>
      </c>
      <c r="G15" s="588"/>
      <c r="H15" s="44"/>
      <c r="I15" s="588"/>
      <c r="J15" s="590"/>
      <c r="K15" s="591"/>
    </row>
    <row r="16" spans="1:11">
      <c r="A16" s="596" t="s">
        <v>40</v>
      </c>
      <c r="B16" s="597" t="s">
        <v>89</v>
      </c>
      <c r="C16" s="598" t="s">
        <v>45</v>
      </c>
      <c r="D16" s="585">
        <v>5</v>
      </c>
      <c r="E16" s="21" t="s">
        <v>9</v>
      </c>
      <c r="F16" s="58" t="s">
        <v>50</v>
      </c>
      <c r="G16" s="587"/>
      <c r="H16" s="43"/>
      <c r="I16" s="587"/>
      <c r="J16" s="589"/>
      <c r="K16" s="591"/>
    </row>
    <row r="17" spans="1:13" ht="25.5">
      <c r="A17" s="596"/>
      <c r="B17" s="597"/>
      <c r="C17" s="598"/>
      <c r="D17" s="586"/>
      <c r="E17" s="22" t="s">
        <v>97</v>
      </c>
      <c r="F17" s="74" t="s">
        <v>99</v>
      </c>
      <c r="G17" s="588"/>
      <c r="H17" s="44"/>
      <c r="I17" s="588"/>
      <c r="J17" s="590"/>
      <c r="K17" s="591"/>
    </row>
    <row r="19" spans="1:13" ht="35.25" customHeight="1">
      <c r="D19" s="592" t="s">
        <v>352</v>
      </c>
      <c r="E19" s="592"/>
      <c r="F19" s="592"/>
      <c r="G19" s="592"/>
      <c r="H19" s="592"/>
      <c r="I19" s="592"/>
      <c r="J19" s="592"/>
      <c r="K19" s="592"/>
    </row>
    <row r="20" spans="1:13" ht="63" customHeight="1">
      <c r="D20" s="60" t="s">
        <v>1</v>
      </c>
      <c r="E20" s="46" t="s">
        <v>5</v>
      </c>
      <c r="F20" s="64" t="s">
        <v>29</v>
      </c>
      <c r="G20" s="61" t="s">
        <v>31</v>
      </c>
      <c r="H20" s="61" t="s">
        <v>31</v>
      </c>
      <c r="I20" s="62" t="s">
        <v>31</v>
      </c>
      <c r="J20" s="61" t="s">
        <v>31</v>
      </c>
      <c r="K20" s="63" t="s">
        <v>30</v>
      </c>
    </row>
    <row r="21" spans="1:13" ht="39.75" customHeight="1">
      <c r="A21" s="39" t="s">
        <v>36</v>
      </c>
      <c r="B21" s="73" t="s">
        <v>86</v>
      </c>
      <c r="C21" s="37" t="s">
        <v>41</v>
      </c>
      <c r="D21" s="18">
        <v>1</v>
      </c>
      <c r="E21" s="19" t="s">
        <v>371</v>
      </c>
      <c r="F21" s="56" t="s">
        <v>378</v>
      </c>
      <c r="G21" s="44"/>
      <c r="H21" s="44"/>
      <c r="I21" s="44"/>
      <c r="J21" s="45"/>
      <c r="K21" s="20"/>
    </row>
    <row r="22" spans="1:13" ht="15" customHeight="1">
      <c r="A22" s="596" t="s">
        <v>37</v>
      </c>
      <c r="B22" s="597" t="s">
        <v>85</v>
      </c>
      <c r="C22" s="603" t="s">
        <v>42</v>
      </c>
      <c r="D22" s="585">
        <v>2</v>
      </c>
      <c r="E22" s="21" t="s">
        <v>6</v>
      </c>
      <c r="F22" s="58" t="s">
        <v>50</v>
      </c>
      <c r="G22" s="587"/>
      <c r="H22" s="43"/>
      <c r="I22" s="587"/>
      <c r="J22" s="589"/>
      <c r="K22" s="591"/>
      <c r="M22" s="21" t="s">
        <v>6</v>
      </c>
    </row>
    <row r="23" spans="1:13" ht="25.5">
      <c r="A23" s="596"/>
      <c r="B23" s="597"/>
      <c r="C23" s="603"/>
      <c r="D23" s="586"/>
      <c r="E23" s="22" t="s">
        <v>101</v>
      </c>
      <c r="F23" s="56" t="s">
        <v>377</v>
      </c>
      <c r="G23" s="588"/>
      <c r="H23" s="44"/>
      <c r="I23" s="588"/>
      <c r="J23" s="590"/>
      <c r="K23" s="591"/>
      <c r="M23" s="22" t="s">
        <v>64</v>
      </c>
    </row>
    <row r="24" spans="1:13" ht="15" customHeight="1">
      <c r="A24" s="596" t="s">
        <v>38</v>
      </c>
      <c r="B24" s="597" t="s">
        <v>87</v>
      </c>
      <c r="C24" s="598" t="s">
        <v>43</v>
      </c>
      <c r="D24" s="585">
        <v>3</v>
      </c>
      <c r="E24" s="21" t="s">
        <v>7</v>
      </c>
      <c r="F24" s="58" t="s">
        <v>50</v>
      </c>
      <c r="G24" s="587"/>
      <c r="H24" s="43"/>
      <c r="I24" s="587"/>
      <c r="J24" s="589"/>
      <c r="K24" s="591"/>
      <c r="M24" s="21" t="s">
        <v>7</v>
      </c>
    </row>
    <row r="25" spans="1:13" ht="33" customHeight="1">
      <c r="A25" s="596"/>
      <c r="B25" s="597"/>
      <c r="C25" s="598"/>
      <c r="D25" s="586"/>
      <c r="E25" s="22" t="s">
        <v>375</v>
      </c>
      <c r="F25" s="56" t="s">
        <v>104</v>
      </c>
      <c r="G25" s="588"/>
      <c r="H25" s="44"/>
      <c r="I25" s="588"/>
      <c r="J25" s="590"/>
      <c r="K25" s="591"/>
      <c r="M25" s="22" t="s">
        <v>22</v>
      </c>
    </row>
    <row r="26" spans="1:13" ht="15" customHeight="1">
      <c r="A26" s="596" t="s">
        <v>39</v>
      </c>
      <c r="B26" s="597" t="s">
        <v>88</v>
      </c>
      <c r="C26" s="598" t="s">
        <v>44</v>
      </c>
      <c r="D26" s="585">
        <v>4</v>
      </c>
      <c r="E26" s="21" t="s">
        <v>8</v>
      </c>
      <c r="F26" s="58" t="s">
        <v>50</v>
      </c>
      <c r="G26" s="587"/>
      <c r="H26" s="43"/>
      <c r="I26" s="587"/>
      <c r="J26" s="589"/>
      <c r="K26" s="591"/>
      <c r="M26" s="21" t="s">
        <v>8</v>
      </c>
    </row>
    <row r="27" spans="1:13" ht="25.5">
      <c r="A27" s="596"/>
      <c r="B27" s="597"/>
      <c r="C27" s="598"/>
      <c r="D27" s="586"/>
      <c r="E27" s="22" t="s">
        <v>102</v>
      </c>
      <c r="F27" s="22" t="s">
        <v>103</v>
      </c>
      <c r="G27" s="588"/>
      <c r="H27" s="44"/>
      <c r="I27" s="588"/>
      <c r="J27" s="590"/>
      <c r="K27" s="591"/>
      <c r="M27" s="22" t="s">
        <v>65</v>
      </c>
    </row>
    <row r="28" spans="1:13" ht="15" customHeight="1">
      <c r="A28" s="596" t="s">
        <v>40</v>
      </c>
      <c r="B28" s="597" t="s">
        <v>89</v>
      </c>
      <c r="C28" s="598" t="s">
        <v>45</v>
      </c>
      <c r="D28" s="585">
        <v>5</v>
      </c>
      <c r="E28" s="21" t="s">
        <v>9</v>
      </c>
      <c r="F28" s="58" t="s">
        <v>50</v>
      </c>
      <c r="G28" s="587"/>
      <c r="H28" s="43"/>
      <c r="I28" s="587"/>
      <c r="J28" s="589"/>
      <c r="K28" s="591"/>
      <c r="M28" s="21" t="s">
        <v>9</v>
      </c>
    </row>
    <row r="29" spans="1:13" ht="32.25" customHeight="1">
      <c r="A29" s="596"/>
      <c r="B29" s="597"/>
      <c r="C29" s="598"/>
      <c r="D29" s="586"/>
      <c r="E29" s="22" t="s">
        <v>100</v>
      </c>
      <c r="F29" s="56" t="s">
        <v>376</v>
      </c>
      <c r="G29" s="588"/>
      <c r="H29" s="44"/>
      <c r="I29" s="588"/>
      <c r="J29" s="590"/>
      <c r="K29" s="591"/>
      <c r="M29" s="22" t="s">
        <v>21</v>
      </c>
    </row>
    <row r="31" spans="1:13" ht="37.15" customHeight="1">
      <c r="D31" s="592" t="s">
        <v>358</v>
      </c>
      <c r="E31" s="592"/>
      <c r="F31" s="592"/>
      <c r="G31" s="592"/>
      <c r="H31" s="592"/>
      <c r="I31" s="592"/>
      <c r="J31" s="592"/>
      <c r="K31" s="592"/>
    </row>
    <row r="32" spans="1:13" ht="63" customHeight="1" thickBot="1">
      <c r="D32" s="60" t="s">
        <v>1</v>
      </c>
      <c r="E32" s="46" t="s">
        <v>5</v>
      </c>
      <c r="F32" s="64" t="s">
        <v>29</v>
      </c>
      <c r="G32" s="61" t="s">
        <v>31</v>
      </c>
      <c r="H32" s="61" t="s">
        <v>31</v>
      </c>
      <c r="I32" s="62" t="s">
        <v>31</v>
      </c>
      <c r="J32" s="61" t="s">
        <v>31</v>
      </c>
      <c r="K32" s="63" t="s">
        <v>30</v>
      </c>
    </row>
    <row r="33" spans="1:13" ht="38.25" customHeight="1" thickBot="1">
      <c r="A33" s="39" t="s">
        <v>36</v>
      </c>
      <c r="B33" s="73" t="s">
        <v>86</v>
      </c>
      <c r="C33" s="37" t="s">
        <v>41</v>
      </c>
      <c r="D33" s="18">
        <v>1</v>
      </c>
      <c r="E33" s="132" t="s">
        <v>91</v>
      </c>
      <c r="F33" s="133" t="s">
        <v>379</v>
      </c>
      <c r="G33" s="44"/>
      <c r="H33" s="44"/>
      <c r="I33" s="44"/>
      <c r="J33" s="45"/>
      <c r="K33" s="20"/>
    </row>
    <row r="34" spans="1:13">
      <c r="A34" s="596" t="s">
        <v>37</v>
      </c>
      <c r="B34" s="597" t="s">
        <v>85</v>
      </c>
      <c r="C34" s="603" t="s">
        <v>42</v>
      </c>
      <c r="D34" s="585">
        <v>2</v>
      </c>
      <c r="E34" s="134" t="s">
        <v>6</v>
      </c>
      <c r="F34" s="135" t="s">
        <v>50</v>
      </c>
      <c r="G34" s="587"/>
      <c r="H34" s="43"/>
      <c r="I34" s="587"/>
      <c r="J34" s="589"/>
      <c r="K34" s="591"/>
    </row>
    <row r="35" spans="1:13" ht="26.25" thickBot="1">
      <c r="A35" s="596"/>
      <c r="B35" s="597"/>
      <c r="C35" s="603"/>
      <c r="D35" s="586"/>
      <c r="E35" s="136" t="s">
        <v>90</v>
      </c>
      <c r="F35" s="137" t="s">
        <v>380</v>
      </c>
      <c r="G35" s="588"/>
      <c r="H35" s="44"/>
      <c r="I35" s="588"/>
      <c r="J35" s="590"/>
      <c r="K35" s="591"/>
    </row>
    <row r="36" spans="1:13">
      <c r="A36" s="596" t="s">
        <v>38</v>
      </c>
      <c r="B36" s="597" t="s">
        <v>87</v>
      </c>
      <c r="C36" s="598" t="s">
        <v>43</v>
      </c>
      <c r="D36" s="585">
        <v>3</v>
      </c>
      <c r="E36" s="134" t="s">
        <v>7</v>
      </c>
      <c r="F36" s="135" t="s">
        <v>50</v>
      </c>
      <c r="G36" s="587"/>
      <c r="H36" s="43"/>
      <c r="I36" s="587"/>
      <c r="J36" s="589"/>
      <c r="K36" s="591"/>
    </row>
    <row r="37" spans="1:13" ht="33" customHeight="1" thickBot="1">
      <c r="A37" s="596"/>
      <c r="B37" s="597"/>
      <c r="C37" s="598"/>
      <c r="D37" s="586"/>
      <c r="E37" s="136" t="s">
        <v>84</v>
      </c>
      <c r="F37" s="137" t="s">
        <v>381</v>
      </c>
      <c r="G37" s="588"/>
      <c r="H37" s="44"/>
      <c r="I37" s="588"/>
      <c r="J37" s="590"/>
      <c r="K37" s="591"/>
    </row>
    <row r="38" spans="1:13">
      <c r="A38" s="596" t="s">
        <v>39</v>
      </c>
      <c r="B38" s="597" t="s">
        <v>88</v>
      </c>
      <c r="C38" s="598" t="s">
        <v>44</v>
      </c>
      <c r="D38" s="585">
        <v>4</v>
      </c>
      <c r="E38" s="134" t="s">
        <v>8</v>
      </c>
      <c r="F38" s="135" t="s">
        <v>50</v>
      </c>
      <c r="G38" s="587"/>
      <c r="H38" s="43"/>
      <c r="I38" s="587"/>
      <c r="J38" s="589"/>
      <c r="K38" s="591"/>
    </row>
    <row r="39" spans="1:13" ht="26.25" thickBot="1">
      <c r="A39" s="596"/>
      <c r="B39" s="597"/>
      <c r="C39" s="598"/>
      <c r="D39" s="586"/>
      <c r="E39" s="136" t="s">
        <v>92</v>
      </c>
      <c r="F39" s="138" t="s">
        <v>93</v>
      </c>
      <c r="G39" s="588"/>
      <c r="H39" s="44"/>
      <c r="I39" s="588"/>
      <c r="J39" s="590"/>
      <c r="K39" s="591"/>
    </row>
    <row r="40" spans="1:13">
      <c r="A40" s="596" t="s">
        <v>40</v>
      </c>
      <c r="B40" s="597" t="s">
        <v>89</v>
      </c>
      <c r="C40" s="598" t="s">
        <v>45</v>
      </c>
      <c r="D40" s="585">
        <v>5</v>
      </c>
      <c r="E40" s="134" t="s">
        <v>9</v>
      </c>
      <c r="F40" s="135" t="s">
        <v>50</v>
      </c>
      <c r="G40" s="587"/>
      <c r="H40" s="43"/>
      <c r="I40" s="587"/>
      <c r="J40" s="589"/>
      <c r="K40" s="591"/>
    </row>
    <row r="41" spans="1:13" ht="39" thickBot="1">
      <c r="A41" s="596"/>
      <c r="B41" s="597"/>
      <c r="C41" s="598"/>
      <c r="D41" s="586"/>
      <c r="E41" s="136" t="s">
        <v>382</v>
      </c>
      <c r="F41" s="137" t="s">
        <v>383</v>
      </c>
      <c r="G41" s="588"/>
      <c r="H41" s="44"/>
      <c r="I41" s="588"/>
      <c r="J41" s="590"/>
      <c r="K41" s="591"/>
    </row>
    <row r="43" spans="1:13" ht="38.450000000000003" customHeight="1">
      <c r="A43" s="83"/>
      <c r="B43" s="83"/>
      <c r="C43" s="83"/>
      <c r="D43" s="592" t="s">
        <v>359</v>
      </c>
      <c r="E43" s="592"/>
      <c r="F43" s="592"/>
      <c r="G43" s="592"/>
      <c r="H43" s="592"/>
      <c r="I43" s="592"/>
      <c r="J43" s="592"/>
      <c r="K43" s="592"/>
    </row>
    <row r="44" spans="1:13" ht="63">
      <c r="A44" s="83"/>
      <c r="B44" s="83"/>
      <c r="C44" s="83"/>
      <c r="D44" s="60" t="s">
        <v>1</v>
      </c>
      <c r="E44" s="51" t="s">
        <v>5</v>
      </c>
      <c r="F44" s="64" t="s">
        <v>29</v>
      </c>
      <c r="G44" s="61" t="s">
        <v>31</v>
      </c>
      <c r="H44" s="61" t="s">
        <v>31</v>
      </c>
      <c r="I44" s="62" t="s">
        <v>31</v>
      </c>
      <c r="J44" s="61" t="s">
        <v>31</v>
      </c>
      <c r="K44" s="63" t="s">
        <v>30</v>
      </c>
      <c r="M44" s="22" t="s">
        <v>995</v>
      </c>
    </row>
    <row r="45" spans="1:13" ht="45">
      <c r="A45" s="81" t="s">
        <v>36</v>
      </c>
      <c r="B45" s="73" t="s">
        <v>86</v>
      </c>
      <c r="C45" s="37" t="s">
        <v>41</v>
      </c>
      <c r="D45" s="18">
        <v>1</v>
      </c>
      <c r="E45" s="19" t="s">
        <v>999</v>
      </c>
      <c r="F45" s="56" t="s">
        <v>1001</v>
      </c>
      <c r="G45" s="79"/>
      <c r="H45" s="79"/>
      <c r="I45" s="79"/>
      <c r="J45" s="80"/>
      <c r="K45" s="20"/>
    </row>
    <row r="46" spans="1:13">
      <c r="A46" s="596" t="s">
        <v>37</v>
      </c>
      <c r="B46" s="597" t="s">
        <v>85</v>
      </c>
      <c r="C46" s="603" t="s">
        <v>42</v>
      </c>
      <c r="D46" s="585">
        <v>2</v>
      </c>
      <c r="E46" s="21" t="s">
        <v>6</v>
      </c>
      <c r="F46" s="58" t="s">
        <v>50</v>
      </c>
      <c r="G46" s="587"/>
      <c r="H46" s="78"/>
      <c r="I46" s="587"/>
      <c r="J46" s="589"/>
      <c r="K46" s="591"/>
      <c r="M46" s="193" t="s">
        <v>431</v>
      </c>
    </row>
    <row r="47" spans="1:13" ht="51">
      <c r="A47" s="596"/>
      <c r="B47" s="597"/>
      <c r="C47" s="603"/>
      <c r="D47" s="586"/>
      <c r="E47" s="19" t="s">
        <v>1000</v>
      </c>
      <c r="F47" s="69" t="s">
        <v>1002</v>
      </c>
      <c r="G47" s="588"/>
      <c r="H47" s="79"/>
      <c r="I47" s="588"/>
      <c r="J47" s="590"/>
      <c r="K47" s="591"/>
      <c r="M47" s="198" t="s">
        <v>432</v>
      </c>
    </row>
    <row r="48" spans="1:13">
      <c r="A48" s="596" t="s">
        <v>38</v>
      </c>
      <c r="B48" s="597" t="s">
        <v>87</v>
      </c>
      <c r="C48" s="598" t="s">
        <v>43</v>
      </c>
      <c r="D48" s="585">
        <v>3</v>
      </c>
      <c r="E48" s="21" t="s">
        <v>7</v>
      </c>
      <c r="F48" s="58" t="s">
        <v>50</v>
      </c>
      <c r="G48" s="587"/>
      <c r="H48" s="78"/>
      <c r="I48" s="587"/>
      <c r="J48" s="589"/>
      <c r="K48" s="591"/>
    </row>
    <row r="49" spans="1:13" ht="26.45" customHeight="1">
      <c r="A49" s="596"/>
      <c r="B49" s="597"/>
      <c r="C49" s="598"/>
      <c r="D49" s="586"/>
      <c r="E49" s="19" t="s">
        <v>996</v>
      </c>
      <c r="F49" s="56" t="s">
        <v>1003</v>
      </c>
      <c r="G49" s="588"/>
      <c r="H49" s="79"/>
      <c r="I49" s="588"/>
      <c r="J49" s="590"/>
      <c r="K49" s="591"/>
    </row>
    <row r="50" spans="1:13">
      <c r="A50" s="596" t="s">
        <v>39</v>
      </c>
      <c r="B50" s="597" t="s">
        <v>88</v>
      </c>
      <c r="C50" s="598" t="s">
        <v>44</v>
      </c>
      <c r="D50" s="585">
        <v>4</v>
      </c>
      <c r="E50" s="21" t="s">
        <v>8</v>
      </c>
      <c r="F50" s="58" t="s">
        <v>50</v>
      </c>
      <c r="G50" s="587"/>
      <c r="H50" s="78"/>
      <c r="I50" s="587"/>
      <c r="J50" s="589"/>
      <c r="K50" s="591"/>
      <c r="M50" s="431" t="s">
        <v>992</v>
      </c>
    </row>
    <row r="51" spans="1:13" ht="29.45" customHeight="1">
      <c r="A51" s="596"/>
      <c r="B51" s="597"/>
      <c r="C51" s="598"/>
      <c r="D51" s="586"/>
      <c r="E51" s="22" t="s">
        <v>998</v>
      </c>
      <c r="F51" s="56" t="s">
        <v>1004</v>
      </c>
      <c r="G51" s="588"/>
      <c r="H51" s="79"/>
      <c r="I51" s="588"/>
      <c r="J51" s="590"/>
      <c r="K51" s="591"/>
      <c r="M51" s="432" t="s">
        <v>993</v>
      </c>
    </row>
    <row r="52" spans="1:13">
      <c r="A52" s="596" t="s">
        <v>40</v>
      </c>
      <c r="B52" s="597" t="s">
        <v>89</v>
      </c>
      <c r="C52" s="598" t="s">
        <v>45</v>
      </c>
      <c r="D52" s="585">
        <v>5</v>
      </c>
      <c r="E52" s="21" t="s">
        <v>9</v>
      </c>
      <c r="F52" s="58" t="s">
        <v>50</v>
      </c>
      <c r="G52" s="587"/>
      <c r="H52" s="78"/>
      <c r="I52" s="587"/>
      <c r="J52" s="589"/>
      <c r="K52" s="591"/>
      <c r="M52" s="431" t="s">
        <v>994</v>
      </c>
    </row>
    <row r="53" spans="1:13" ht="25.15" customHeight="1">
      <c r="A53" s="596"/>
      <c r="B53" s="597"/>
      <c r="C53" s="598"/>
      <c r="D53" s="586"/>
      <c r="E53" s="22" t="s">
        <v>997</v>
      </c>
      <c r="F53" s="69" t="s">
        <v>1005</v>
      </c>
      <c r="G53" s="588"/>
      <c r="H53" s="79"/>
      <c r="I53" s="588"/>
      <c r="J53" s="590"/>
      <c r="K53" s="591"/>
    </row>
    <row r="55" spans="1:13" ht="17.25">
      <c r="A55" s="83"/>
      <c r="B55" s="83"/>
      <c r="C55" s="83"/>
      <c r="D55" s="592" t="s">
        <v>361</v>
      </c>
      <c r="E55" s="592"/>
      <c r="F55" s="592"/>
      <c r="G55" s="592"/>
      <c r="H55" s="592"/>
      <c r="I55" s="592"/>
      <c r="J55" s="592"/>
      <c r="K55" s="592"/>
    </row>
    <row r="56" spans="1:13" ht="63">
      <c r="A56" s="83"/>
      <c r="B56" s="83"/>
      <c r="C56" s="83"/>
      <c r="D56" s="60" t="s">
        <v>1</v>
      </c>
      <c r="E56" s="51" t="s">
        <v>5</v>
      </c>
      <c r="F56" s="64" t="s">
        <v>29</v>
      </c>
      <c r="G56" s="61" t="s">
        <v>31</v>
      </c>
      <c r="H56" s="61" t="s">
        <v>31</v>
      </c>
      <c r="I56" s="62" t="s">
        <v>31</v>
      </c>
      <c r="J56" s="61" t="s">
        <v>31</v>
      </c>
      <c r="K56" s="63" t="s">
        <v>30</v>
      </c>
    </row>
    <row r="57" spans="1:13" ht="45">
      <c r="A57" s="81" t="s">
        <v>36</v>
      </c>
      <c r="B57" s="73" t="s">
        <v>86</v>
      </c>
      <c r="C57" s="37" t="s">
        <v>41</v>
      </c>
      <c r="D57" s="18">
        <v>1</v>
      </c>
      <c r="E57" s="19"/>
      <c r="F57" s="56"/>
      <c r="G57" s="79"/>
      <c r="H57" s="79"/>
      <c r="I57" s="79"/>
      <c r="J57" s="80"/>
      <c r="K57" s="20"/>
    </row>
    <row r="58" spans="1:13">
      <c r="A58" s="596" t="s">
        <v>37</v>
      </c>
      <c r="B58" s="597" t="s">
        <v>85</v>
      </c>
      <c r="C58" s="603" t="s">
        <v>42</v>
      </c>
      <c r="D58" s="585">
        <v>2</v>
      </c>
      <c r="E58" s="21" t="s">
        <v>6</v>
      </c>
      <c r="F58" s="58" t="s">
        <v>50</v>
      </c>
      <c r="G58" s="587"/>
      <c r="H58" s="78"/>
      <c r="I58" s="587"/>
      <c r="J58" s="589"/>
      <c r="K58" s="591"/>
      <c r="M58" s="193" t="s">
        <v>435</v>
      </c>
    </row>
    <row r="59" spans="1:13">
      <c r="A59" s="596"/>
      <c r="B59" s="597"/>
      <c r="C59" s="603"/>
      <c r="D59" s="586"/>
      <c r="E59" s="22"/>
      <c r="F59" s="22"/>
      <c r="G59" s="588"/>
      <c r="H59" s="79"/>
      <c r="I59" s="588"/>
      <c r="J59" s="590"/>
      <c r="K59" s="591"/>
      <c r="M59" s="205" t="s">
        <v>436</v>
      </c>
    </row>
    <row r="60" spans="1:13">
      <c r="A60" s="596" t="s">
        <v>38</v>
      </c>
      <c r="B60" s="597" t="s">
        <v>87</v>
      </c>
      <c r="C60" s="598" t="s">
        <v>43</v>
      </c>
      <c r="D60" s="585">
        <v>3</v>
      </c>
      <c r="E60" s="21" t="s">
        <v>7</v>
      </c>
      <c r="F60" s="58" t="s">
        <v>50</v>
      </c>
      <c r="G60" s="587"/>
      <c r="H60" s="78"/>
      <c r="I60" s="587"/>
      <c r="J60" s="589"/>
      <c r="K60" s="591"/>
      <c r="M60" s="193" t="s">
        <v>437</v>
      </c>
    </row>
    <row r="61" spans="1:13">
      <c r="A61" s="596"/>
      <c r="B61" s="597"/>
      <c r="C61" s="598"/>
      <c r="D61" s="586"/>
      <c r="E61" s="22"/>
      <c r="F61" s="56"/>
      <c r="G61" s="588"/>
      <c r="H61" s="79"/>
      <c r="I61" s="588"/>
      <c r="J61" s="590"/>
      <c r="K61" s="591"/>
      <c r="M61" s="205" t="s">
        <v>438</v>
      </c>
    </row>
    <row r="62" spans="1:13">
      <c r="A62" s="596" t="s">
        <v>39</v>
      </c>
      <c r="B62" s="597" t="s">
        <v>88</v>
      </c>
      <c r="C62" s="598" t="s">
        <v>44</v>
      </c>
      <c r="D62" s="585">
        <v>4</v>
      </c>
      <c r="E62" s="21" t="s">
        <v>8</v>
      </c>
      <c r="F62" s="58" t="s">
        <v>50</v>
      </c>
      <c r="G62" s="587"/>
      <c r="H62" s="78"/>
      <c r="I62" s="587"/>
      <c r="J62" s="589"/>
      <c r="K62" s="591"/>
    </row>
    <row r="63" spans="1:13">
      <c r="A63" s="596"/>
      <c r="B63" s="597"/>
      <c r="C63" s="598"/>
      <c r="D63" s="586"/>
      <c r="E63" s="22"/>
      <c r="F63" s="56"/>
      <c r="G63" s="588"/>
      <c r="H63" s="79"/>
      <c r="I63" s="588"/>
      <c r="J63" s="590"/>
      <c r="K63" s="591"/>
    </row>
    <row r="64" spans="1:13">
      <c r="A64" s="596" t="s">
        <v>40</v>
      </c>
      <c r="B64" s="597" t="s">
        <v>89</v>
      </c>
      <c r="C64" s="598" t="s">
        <v>45</v>
      </c>
      <c r="D64" s="585">
        <v>5</v>
      </c>
      <c r="E64" s="21" t="s">
        <v>9</v>
      </c>
      <c r="F64" s="58" t="s">
        <v>50</v>
      </c>
      <c r="G64" s="587"/>
      <c r="H64" s="78"/>
      <c r="I64" s="587"/>
      <c r="J64" s="589"/>
      <c r="K64" s="591"/>
    </row>
    <row r="65" spans="1:11">
      <c r="A65" s="596"/>
      <c r="B65" s="597"/>
      <c r="C65" s="598"/>
      <c r="D65" s="586"/>
      <c r="E65" s="22"/>
      <c r="F65" s="22"/>
      <c r="G65" s="588"/>
      <c r="H65" s="79"/>
      <c r="I65" s="588"/>
      <c r="J65" s="590"/>
      <c r="K65" s="591"/>
    </row>
  </sheetData>
  <mergeCells count="171">
    <mergeCell ref="K40:K41"/>
    <mergeCell ref="D38:D39"/>
    <mergeCell ref="G38:G39"/>
    <mergeCell ref="I38:I39"/>
    <mergeCell ref="J38:J39"/>
    <mergeCell ref="K38:K39"/>
    <mergeCell ref="D40:D41"/>
    <mergeCell ref="G40:G41"/>
    <mergeCell ref="I40:I41"/>
    <mergeCell ref="J40:J41"/>
    <mergeCell ref="D31:K31"/>
    <mergeCell ref="K34:K35"/>
    <mergeCell ref="D36:D37"/>
    <mergeCell ref="G36:G37"/>
    <mergeCell ref="I36:I37"/>
    <mergeCell ref="J36:J37"/>
    <mergeCell ref="K36:K37"/>
    <mergeCell ref="D34:D35"/>
    <mergeCell ref="G34:G35"/>
    <mergeCell ref="I34:I35"/>
    <mergeCell ref="J34:J35"/>
    <mergeCell ref="K28:K29"/>
    <mergeCell ref="D26:D27"/>
    <mergeCell ref="G26:G27"/>
    <mergeCell ref="I26:I27"/>
    <mergeCell ref="J26:J27"/>
    <mergeCell ref="K26:K27"/>
    <mergeCell ref="D28:D29"/>
    <mergeCell ref="G28:G29"/>
    <mergeCell ref="I28:I29"/>
    <mergeCell ref="J28:J29"/>
    <mergeCell ref="D19:K19"/>
    <mergeCell ref="K22:K23"/>
    <mergeCell ref="D24:D25"/>
    <mergeCell ref="G24:G25"/>
    <mergeCell ref="I24:I25"/>
    <mergeCell ref="J24:J25"/>
    <mergeCell ref="K24:K25"/>
    <mergeCell ref="D22:D23"/>
    <mergeCell ref="G22:G23"/>
    <mergeCell ref="I22:I23"/>
    <mergeCell ref="J22:J23"/>
    <mergeCell ref="K16:K17"/>
    <mergeCell ref="D14:D15"/>
    <mergeCell ref="G14:G15"/>
    <mergeCell ref="I14:I15"/>
    <mergeCell ref="J14:J15"/>
    <mergeCell ref="K14:K15"/>
    <mergeCell ref="D16:D17"/>
    <mergeCell ref="G16:G17"/>
    <mergeCell ref="I16:I17"/>
    <mergeCell ref="J16:J17"/>
    <mergeCell ref="E1:J1"/>
    <mergeCell ref="E2:J2"/>
    <mergeCell ref="D7:K7"/>
    <mergeCell ref="E3:J3"/>
    <mergeCell ref="K12:K13"/>
    <mergeCell ref="D10:D11"/>
    <mergeCell ref="G10:G11"/>
    <mergeCell ref="I10:I11"/>
    <mergeCell ref="J10:J11"/>
    <mergeCell ref="K10:K11"/>
    <mergeCell ref="D12:D13"/>
    <mergeCell ref="G12:G13"/>
    <mergeCell ref="I12:I13"/>
    <mergeCell ref="J12:J13"/>
    <mergeCell ref="A1:D5"/>
    <mergeCell ref="E4:J4"/>
    <mergeCell ref="E5:J5"/>
    <mergeCell ref="A14:A15"/>
    <mergeCell ref="C14:C15"/>
    <mergeCell ref="B10:B11"/>
    <mergeCell ref="B12:B13"/>
    <mergeCell ref="B14:B15"/>
    <mergeCell ref="A36:A37"/>
    <mergeCell ref="C36:C37"/>
    <mergeCell ref="A38:A39"/>
    <mergeCell ref="C38:C39"/>
    <mergeCell ref="A16:A17"/>
    <mergeCell ref="C16:C17"/>
    <mergeCell ref="A22:A23"/>
    <mergeCell ref="C22:C23"/>
    <mergeCell ref="A24:A25"/>
    <mergeCell ref="C24:C25"/>
    <mergeCell ref="B22:B23"/>
    <mergeCell ref="B24:B25"/>
    <mergeCell ref="B16:B17"/>
    <mergeCell ref="A10:A11"/>
    <mergeCell ref="C10:C11"/>
    <mergeCell ref="A12:A13"/>
    <mergeCell ref="C12:C13"/>
    <mergeCell ref="A40:A41"/>
    <mergeCell ref="C40:C41"/>
    <mergeCell ref="B36:B37"/>
    <mergeCell ref="B38:B39"/>
    <mergeCell ref="B40:B41"/>
    <mergeCell ref="A26:A27"/>
    <mergeCell ref="C26:C27"/>
    <mergeCell ref="A28:A29"/>
    <mergeCell ref="C28:C29"/>
    <mergeCell ref="A34:A35"/>
    <mergeCell ref="C34:C35"/>
    <mergeCell ref="B34:B35"/>
    <mergeCell ref="B26:B27"/>
    <mergeCell ref="B28:B29"/>
    <mergeCell ref="D43:K43"/>
    <mergeCell ref="A46:A47"/>
    <mergeCell ref="B46:B47"/>
    <mergeCell ref="C46:C47"/>
    <mergeCell ref="D46:D47"/>
    <mergeCell ref="G46:G47"/>
    <mergeCell ref="I46:I47"/>
    <mergeCell ref="J46:J47"/>
    <mergeCell ref="K46:K47"/>
    <mergeCell ref="A48:A49"/>
    <mergeCell ref="B48:B49"/>
    <mergeCell ref="C48:C49"/>
    <mergeCell ref="D48:D49"/>
    <mergeCell ref="G48:G49"/>
    <mergeCell ref="I48:I49"/>
    <mergeCell ref="J48:J49"/>
    <mergeCell ref="K48:K49"/>
    <mergeCell ref="A50:A51"/>
    <mergeCell ref="B50:B51"/>
    <mergeCell ref="C50:C51"/>
    <mergeCell ref="D50:D51"/>
    <mergeCell ref="G50:G51"/>
    <mergeCell ref="I50:I51"/>
    <mergeCell ref="J50:J51"/>
    <mergeCell ref="K50:K51"/>
    <mergeCell ref="A52:A53"/>
    <mergeCell ref="B52:B53"/>
    <mergeCell ref="C52:C53"/>
    <mergeCell ref="D52:D53"/>
    <mergeCell ref="G52:G53"/>
    <mergeCell ref="I52:I53"/>
    <mergeCell ref="J52:J53"/>
    <mergeCell ref="K52:K53"/>
    <mergeCell ref="D55:K55"/>
    <mergeCell ref="A58:A59"/>
    <mergeCell ref="B58:B59"/>
    <mergeCell ref="C58:C59"/>
    <mergeCell ref="D58:D59"/>
    <mergeCell ref="G58:G59"/>
    <mergeCell ref="I58:I59"/>
    <mergeCell ref="J58:J59"/>
    <mergeCell ref="K58:K59"/>
    <mergeCell ref="A60:A61"/>
    <mergeCell ref="B60:B61"/>
    <mergeCell ref="C60:C61"/>
    <mergeCell ref="D60:D61"/>
    <mergeCell ref="G60:G61"/>
    <mergeCell ref="I60:I61"/>
    <mergeCell ref="J60:J61"/>
    <mergeCell ref="K60:K61"/>
    <mergeCell ref="A62:A63"/>
    <mergeCell ref="B62:B63"/>
    <mergeCell ref="C62:C63"/>
    <mergeCell ref="D62:D63"/>
    <mergeCell ref="G62:G63"/>
    <mergeCell ref="I62:I63"/>
    <mergeCell ref="J62:J63"/>
    <mergeCell ref="K62:K63"/>
    <mergeCell ref="A64:A65"/>
    <mergeCell ref="B64:B65"/>
    <mergeCell ref="C64:C65"/>
    <mergeCell ref="D64:D65"/>
    <mergeCell ref="G64:G65"/>
    <mergeCell ref="I64:I65"/>
    <mergeCell ref="J64:J65"/>
    <mergeCell ref="K64:K6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9"/>
  <sheetViews>
    <sheetView topLeftCell="B16" zoomScale="90" zoomScaleNormal="90" workbookViewId="0">
      <selection activeCell="E19" sqref="E19:F27"/>
    </sheetView>
  </sheetViews>
  <sheetFormatPr baseColWidth="10" defaultColWidth="11.42578125" defaultRowHeight="15"/>
  <cols>
    <col min="1" max="3" width="23" style="83" customWidth="1"/>
    <col min="4" max="4" width="6.28515625" style="83" customWidth="1"/>
    <col min="5" max="5" width="40.7109375" style="83" customWidth="1"/>
    <col min="6" max="6" width="55.7109375" style="83" customWidth="1"/>
    <col min="7" max="11" width="6.28515625" style="83" customWidth="1"/>
    <col min="12" max="12" width="11.42578125" style="83"/>
    <col min="13" max="13" width="90" style="83" customWidth="1"/>
    <col min="14" max="14" width="45.7109375" style="83" bestFit="1" customWidth="1"/>
    <col min="15" max="16" width="11.42578125" style="83"/>
    <col min="17" max="17" width="40.7109375" style="83" customWidth="1"/>
    <col min="18" max="18" width="70.7109375" style="83" customWidth="1"/>
    <col min="19" max="16384" width="11.42578125" style="83"/>
  </cols>
  <sheetData>
    <row r="1" spans="1:23" ht="14.45" customHeight="1">
      <c r="A1" s="663" t="s">
        <v>362</v>
      </c>
      <c r="B1" s="663"/>
      <c r="C1" s="663"/>
      <c r="D1" s="663"/>
      <c r="E1" s="665" t="s">
        <v>363</v>
      </c>
      <c r="F1" s="664"/>
      <c r="G1" s="664"/>
      <c r="H1" s="664"/>
      <c r="I1" s="664"/>
      <c r="J1" s="664"/>
    </row>
    <row r="2" spans="1:23" ht="31.9" customHeight="1">
      <c r="A2" s="664"/>
      <c r="B2" s="664"/>
      <c r="C2" s="664"/>
      <c r="D2" s="664"/>
      <c r="E2" s="666" t="s">
        <v>365</v>
      </c>
      <c r="F2" s="667"/>
      <c r="G2" s="667"/>
      <c r="H2" s="667"/>
      <c r="I2" s="667"/>
      <c r="J2" s="667"/>
    </row>
    <row r="3" spans="1:23">
      <c r="A3" s="664"/>
      <c r="B3" s="664"/>
      <c r="C3" s="664"/>
      <c r="D3" s="664"/>
      <c r="E3" s="668" t="s">
        <v>367</v>
      </c>
      <c r="F3" s="669"/>
      <c r="G3" s="669"/>
      <c r="H3" s="669"/>
      <c r="I3" s="669"/>
      <c r="J3" s="669"/>
    </row>
    <row r="4" spans="1:23">
      <c r="A4" s="82"/>
      <c r="B4" s="82"/>
      <c r="C4" s="82"/>
      <c r="D4" s="24"/>
      <c r="E4" s="25"/>
    </row>
    <row r="5" spans="1:23" ht="35.450000000000003" customHeight="1">
      <c r="D5" s="595" t="s">
        <v>364</v>
      </c>
      <c r="E5" s="595"/>
      <c r="F5" s="595"/>
      <c r="G5" s="595"/>
      <c r="H5" s="595"/>
      <c r="I5" s="595"/>
      <c r="J5" s="595"/>
      <c r="K5" s="595"/>
      <c r="P5" s="595"/>
      <c r="Q5" s="595"/>
      <c r="R5" s="595"/>
      <c r="S5" s="595"/>
      <c r="T5" s="595"/>
      <c r="U5" s="595"/>
      <c r="V5" s="595"/>
      <c r="W5" s="595"/>
    </row>
    <row r="6" spans="1:23" ht="63" customHeight="1">
      <c r="D6" s="60" t="s">
        <v>1</v>
      </c>
      <c r="E6" s="51" t="s">
        <v>5</v>
      </c>
      <c r="F6" s="64" t="s">
        <v>29</v>
      </c>
      <c r="G6" s="61" t="s">
        <v>31</v>
      </c>
      <c r="H6" s="61" t="s">
        <v>31</v>
      </c>
      <c r="I6" s="62" t="s">
        <v>31</v>
      </c>
      <c r="J6" s="61" t="s">
        <v>31</v>
      </c>
      <c r="K6" s="63" t="s">
        <v>30</v>
      </c>
      <c r="M6" s="26"/>
      <c r="N6" s="70"/>
      <c r="P6" s="60"/>
      <c r="Q6" s="51"/>
      <c r="R6" s="64"/>
      <c r="S6" s="61"/>
      <c r="T6" s="61"/>
      <c r="U6" s="62"/>
      <c r="V6" s="61"/>
      <c r="W6" s="63"/>
    </row>
    <row r="7" spans="1:23" ht="38.25">
      <c r="A7" s="81" t="s">
        <v>36</v>
      </c>
      <c r="B7" s="73" t="s">
        <v>86</v>
      </c>
      <c r="C7" s="37" t="s">
        <v>41</v>
      </c>
      <c r="D7" s="18">
        <v>1</v>
      </c>
      <c r="E7" s="19" t="s">
        <v>1009</v>
      </c>
      <c r="F7" s="56" t="s">
        <v>1006</v>
      </c>
      <c r="G7" s="79"/>
      <c r="H7" s="79"/>
      <c r="I7" s="79"/>
      <c r="J7" s="80"/>
      <c r="K7" s="20"/>
      <c r="M7" s="205" t="s">
        <v>457</v>
      </c>
      <c r="P7" s="18"/>
      <c r="Q7" s="19"/>
      <c r="R7" s="56"/>
      <c r="S7" s="79"/>
      <c r="T7" s="79"/>
      <c r="U7" s="79"/>
      <c r="V7" s="80"/>
      <c r="W7" s="20"/>
    </row>
    <row r="8" spans="1:23">
      <c r="A8" s="596" t="s">
        <v>37</v>
      </c>
      <c r="B8" s="597" t="s">
        <v>85</v>
      </c>
      <c r="C8" s="603" t="s">
        <v>42</v>
      </c>
      <c r="D8" s="585">
        <v>2</v>
      </c>
      <c r="E8" s="21" t="s">
        <v>6</v>
      </c>
      <c r="F8" s="58" t="s">
        <v>50</v>
      </c>
      <c r="G8" s="587"/>
      <c r="H8" s="78"/>
      <c r="I8" s="587"/>
      <c r="J8" s="589"/>
      <c r="K8" s="591"/>
      <c r="P8" s="585"/>
      <c r="Q8" s="21"/>
      <c r="R8" s="58"/>
      <c r="S8" s="587"/>
      <c r="T8" s="78"/>
      <c r="U8" s="587"/>
      <c r="V8" s="589"/>
      <c r="W8" s="591"/>
    </row>
    <row r="9" spans="1:23" ht="30.6" customHeight="1">
      <c r="A9" s="596"/>
      <c r="B9" s="597"/>
      <c r="C9" s="603"/>
      <c r="D9" s="586"/>
      <c r="E9" s="22" t="s">
        <v>1015</v>
      </c>
      <c r="F9" s="56" t="s">
        <v>1016</v>
      </c>
      <c r="G9" s="588"/>
      <c r="H9" s="79"/>
      <c r="I9" s="588"/>
      <c r="J9" s="590"/>
      <c r="K9" s="591"/>
      <c r="P9" s="586"/>
      <c r="Q9" s="22"/>
      <c r="R9" s="56"/>
      <c r="S9" s="588"/>
      <c r="T9" s="79"/>
      <c r="U9" s="588"/>
      <c r="V9" s="590"/>
      <c r="W9" s="591"/>
    </row>
    <row r="10" spans="1:23">
      <c r="A10" s="596" t="s">
        <v>38</v>
      </c>
      <c r="B10" s="597" t="s">
        <v>87</v>
      </c>
      <c r="C10" s="598" t="s">
        <v>43</v>
      </c>
      <c r="D10" s="585">
        <v>3</v>
      </c>
      <c r="E10" s="21" t="s">
        <v>7</v>
      </c>
      <c r="F10" s="58" t="s">
        <v>50</v>
      </c>
      <c r="G10" s="587"/>
      <c r="H10" s="78"/>
      <c r="I10" s="587"/>
      <c r="J10" s="589"/>
      <c r="K10" s="591"/>
      <c r="P10" s="585"/>
      <c r="Q10" s="21"/>
      <c r="R10" s="58"/>
      <c r="S10" s="587"/>
      <c r="T10" s="78"/>
      <c r="U10" s="587"/>
      <c r="V10" s="589"/>
      <c r="W10" s="591"/>
    </row>
    <row r="11" spans="1:23" ht="28.15" customHeight="1">
      <c r="A11" s="596"/>
      <c r="B11" s="597"/>
      <c r="C11" s="598"/>
      <c r="D11" s="586"/>
      <c r="E11" s="22" t="s">
        <v>1012</v>
      </c>
      <c r="F11" s="22" t="s">
        <v>1014</v>
      </c>
      <c r="G11" s="588"/>
      <c r="H11" s="79"/>
      <c r="I11" s="588"/>
      <c r="J11" s="590"/>
      <c r="K11" s="591"/>
      <c r="M11" s="209" t="s">
        <v>456</v>
      </c>
      <c r="P11" s="586"/>
      <c r="Q11" s="22"/>
      <c r="R11" s="56"/>
      <c r="S11" s="588"/>
      <c r="T11" s="79"/>
      <c r="U11" s="588"/>
      <c r="V11" s="590"/>
      <c r="W11" s="591"/>
    </row>
    <row r="12" spans="1:23">
      <c r="A12" s="596" t="s">
        <v>39</v>
      </c>
      <c r="B12" s="597" t="s">
        <v>88</v>
      </c>
      <c r="C12" s="598" t="s">
        <v>44</v>
      </c>
      <c r="D12" s="585">
        <v>4</v>
      </c>
      <c r="E12" s="21" t="s">
        <v>8</v>
      </c>
      <c r="F12" s="58" t="s">
        <v>50</v>
      </c>
      <c r="G12" s="587"/>
      <c r="H12" s="78"/>
      <c r="I12" s="587"/>
      <c r="J12" s="589"/>
      <c r="K12" s="591"/>
      <c r="P12" s="585"/>
      <c r="Q12" s="21"/>
      <c r="R12" s="58"/>
      <c r="S12" s="587"/>
      <c r="T12" s="78"/>
      <c r="U12" s="587"/>
      <c r="V12" s="589"/>
      <c r="W12" s="591"/>
    </row>
    <row r="13" spans="1:23" ht="63.75">
      <c r="A13" s="596"/>
      <c r="B13" s="597"/>
      <c r="C13" s="598"/>
      <c r="D13" s="586"/>
      <c r="E13" s="22" t="s">
        <v>1007</v>
      </c>
      <c r="F13" s="56" t="s">
        <v>1013</v>
      </c>
      <c r="G13" s="588"/>
      <c r="H13" s="79"/>
      <c r="I13" s="588"/>
      <c r="J13" s="590"/>
      <c r="K13" s="591"/>
      <c r="M13" s="209" t="s">
        <v>458</v>
      </c>
      <c r="P13" s="586"/>
      <c r="Q13" s="22"/>
      <c r="R13" s="56"/>
      <c r="S13" s="588"/>
      <c r="T13" s="79"/>
      <c r="U13" s="588"/>
      <c r="V13" s="590"/>
      <c r="W13" s="591"/>
    </row>
    <row r="14" spans="1:23">
      <c r="A14" s="596" t="s">
        <v>40</v>
      </c>
      <c r="B14" s="597" t="s">
        <v>89</v>
      </c>
      <c r="C14" s="598" t="s">
        <v>45</v>
      </c>
      <c r="D14" s="585">
        <v>5</v>
      </c>
      <c r="E14" s="21" t="s">
        <v>9</v>
      </c>
      <c r="F14" s="58" t="s">
        <v>50</v>
      </c>
      <c r="G14" s="587"/>
      <c r="H14" s="78"/>
      <c r="I14" s="587"/>
      <c r="J14" s="589"/>
      <c r="K14" s="591"/>
      <c r="P14" s="585"/>
      <c r="Q14" s="21"/>
      <c r="R14" s="58"/>
      <c r="S14" s="587"/>
      <c r="T14" s="78"/>
      <c r="U14" s="587"/>
      <c r="V14" s="589"/>
      <c r="W14" s="591"/>
    </row>
    <row r="15" spans="1:23" ht="31.15" customHeight="1">
      <c r="A15" s="596"/>
      <c r="B15" s="597"/>
      <c r="C15" s="598"/>
      <c r="D15" s="586"/>
      <c r="E15" s="22" t="s">
        <v>1008</v>
      </c>
      <c r="F15" s="56" t="s">
        <v>1010</v>
      </c>
      <c r="G15" s="588"/>
      <c r="H15" s="79"/>
      <c r="I15" s="588"/>
      <c r="J15" s="590"/>
      <c r="K15" s="591"/>
      <c r="M15" s="22" t="s">
        <v>1011</v>
      </c>
      <c r="N15" s="56"/>
      <c r="P15" s="586"/>
      <c r="Q15" s="22"/>
      <c r="R15" s="56"/>
      <c r="S15" s="588"/>
      <c r="T15" s="79"/>
      <c r="U15" s="588"/>
      <c r="V15" s="590"/>
      <c r="W15" s="591"/>
    </row>
    <row r="17" spans="1:13" ht="35.25" customHeight="1">
      <c r="D17" s="592" t="s">
        <v>366</v>
      </c>
      <c r="E17" s="592"/>
      <c r="F17" s="592"/>
      <c r="G17" s="592"/>
      <c r="H17" s="592"/>
      <c r="I17" s="592"/>
      <c r="J17" s="592"/>
      <c r="K17" s="592"/>
    </row>
    <row r="18" spans="1:13" ht="63" customHeight="1">
      <c r="D18" s="60" t="s">
        <v>1</v>
      </c>
      <c r="E18" s="72" t="s">
        <v>5</v>
      </c>
      <c r="F18" s="64" t="s">
        <v>29</v>
      </c>
      <c r="G18" s="61" t="s">
        <v>31</v>
      </c>
      <c r="H18" s="61" t="s">
        <v>31</v>
      </c>
      <c r="I18" s="62" t="s">
        <v>31</v>
      </c>
      <c r="J18" s="61" t="s">
        <v>31</v>
      </c>
      <c r="K18" s="63" t="s">
        <v>30</v>
      </c>
    </row>
    <row r="19" spans="1:13" ht="44.45" customHeight="1">
      <c r="A19" s="81" t="s">
        <v>36</v>
      </c>
      <c r="B19" s="73" t="s">
        <v>86</v>
      </c>
      <c r="C19" s="37" t="s">
        <v>41</v>
      </c>
      <c r="D19" s="18">
        <v>1</v>
      </c>
      <c r="E19" s="22" t="s">
        <v>1022</v>
      </c>
      <c r="F19" s="56" t="s">
        <v>1020</v>
      </c>
      <c r="G19" s="79"/>
      <c r="H19" s="79"/>
      <c r="I19" s="79"/>
      <c r="J19" s="80"/>
      <c r="K19" s="20"/>
      <c r="M19" s="209" t="s">
        <v>441</v>
      </c>
    </row>
    <row r="20" spans="1:13" ht="15" customHeight="1">
      <c r="A20" s="596" t="s">
        <v>37</v>
      </c>
      <c r="B20" s="597" t="s">
        <v>85</v>
      </c>
      <c r="C20" s="603" t="s">
        <v>42</v>
      </c>
      <c r="D20" s="585">
        <v>2</v>
      </c>
      <c r="E20" s="21" t="s">
        <v>6</v>
      </c>
      <c r="F20" s="58" t="s">
        <v>50</v>
      </c>
      <c r="G20" s="587"/>
      <c r="H20" s="78"/>
      <c r="I20" s="587"/>
      <c r="J20" s="589"/>
      <c r="K20" s="591"/>
      <c r="M20" s="212" t="s">
        <v>442</v>
      </c>
    </row>
    <row r="21" spans="1:13" ht="38.25">
      <c r="A21" s="596"/>
      <c r="B21" s="597"/>
      <c r="C21" s="603"/>
      <c r="D21" s="586"/>
      <c r="E21" s="22" t="s">
        <v>1021</v>
      </c>
      <c r="F21" s="56" t="s">
        <v>1023</v>
      </c>
      <c r="G21" s="588"/>
      <c r="H21" s="79"/>
      <c r="I21" s="588"/>
      <c r="J21" s="590"/>
      <c r="K21" s="591"/>
      <c r="M21" s="209" t="s">
        <v>443</v>
      </c>
    </row>
    <row r="22" spans="1:13" ht="15" customHeight="1">
      <c r="A22" s="596" t="s">
        <v>38</v>
      </c>
      <c r="B22" s="597" t="s">
        <v>87</v>
      </c>
      <c r="C22" s="598" t="s">
        <v>43</v>
      </c>
      <c r="D22" s="585">
        <v>3</v>
      </c>
      <c r="E22" s="21" t="s">
        <v>7</v>
      </c>
      <c r="F22" s="58" t="s">
        <v>50</v>
      </c>
      <c r="G22" s="587"/>
      <c r="H22" s="78"/>
      <c r="I22" s="587"/>
      <c r="J22" s="589"/>
      <c r="K22" s="591"/>
    </row>
    <row r="23" spans="1:13" ht="39.6" customHeight="1">
      <c r="A23" s="596"/>
      <c r="B23" s="597"/>
      <c r="C23" s="598"/>
      <c r="D23" s="586"/>
      <c r="E23" s="22" t="s">
        <v>1018</v>
      </c>
      <c r="F23" s="56" t="s">
        <v>1025</v>
      </c>
      <c r="G23" s="588"/>
      <c r="H23" s="79"/>
      <c r="I23" s="588"/>
      <c r="J23" s="590"/>
      <c r="K23" s="591"/>
      <c r="M23" s="205" t="s">
        <v>461</v>
      </c>
    </row>
    <row r="24" spans="1:13" ht="15" customHeight="1">
      <c r="A24" s="596" t="s">
        <v>39</v>
      </c>
      <c r="B24" s="597" t="s">
        <v>88</v>
      </c>
      <c r="C24" s="598" t="s">
        <v>44</v>
      </c>
      <c r="D24" s="585">
        <v>4</v>
      </c>
      <c r="E24" s="21" t="s">
        <v>8</v>
      </c>
      <c r="F24" s="58" t="s">
        <v>50</v>
      </c>
      <c r="G24" s="587"/>
      <c r="H24" s="78"/>
      <c r="I24" s="587"/>
      <c r="J24" s="589"/>
      <c r="K24" s="591"/>
      <c r="M24" s="209" t="s">
        <v>462</v>
      </c>
    </row>
    <row r="25" spans="1:13" ht="35.450000000000003" customHeight="1">
      <c r="A25" s="596"/>
      <c r="B25" s="597"/>
      <c r="C25" s="598"/>
      <c r="D25" s="586"/>
      <c r="E25" s="22" t="s">
        <v>1019</v>
      </c>
      <c r="F25" s="56" t="s">
        <v>1024</v>
      </c>
      <c r="G25" s="588"/>
      <c r="H25" s="79"/>
      <c r="I25" s="588"/>
      <c r="J25" s="590"/>
      <c r="K25" s="591"/>
      <c r="M25" s="205" t="s">
        <v>463</v>
      </c>
    </row>
    <row r="26" spans="1:13" ht="15" customHeight="1">
      <c r="A26" s="596" t="s">
        <v>40</v>
      </c>
      <c r="B26" s="597" t="s">
        <v>89</v>
      </c>
      <c r="C26" s="598" t="s">
        <v>45</v>
      </c>
      <c r="D26" s="585">
        <v>5</v>
      </c>
      <c r="E26" s="21" t="s">
        <v>9</v>
      </c>
      <c r="F26" s="58" t="s">
        <v>50</v>
      </c>
      <c r="G26" s="587"/>
      <c r="H26" s="78"/>
      <c r="I26" s="587"/>
      <c r="J26" s="589"/>
      <c r="K26" s="591"/>
      <c r="M26" s="209" t="s">
        <v>448</v>
      </c>
    </row>
    <row r="27" spans="1:13" ht="32.25" customHeight="1">
      <c r="A27" s="596"/>
      <c r="B27" s="597"/>
      <c r="C27" s="598"/>
      <c r="D27" s="586"/>
      <c r="E27" s="22" t="s">
        <v>1017</v>
      </c>
      <c r="F27" s="56" t="s">
        <v>1026</v>
      </c>
      <c r="G27" s="588"/>
      <c r="H27" s="79"/>
      <c r="I27" s="588"/>
      <c r="J27" s="590"/>
      <c r="K27" s="591"/>
    </row>
    <row r="29" spans="1:13" ht="17.45" customHeight="1">
      <c r="D29" s="592" t="s">
        <v>368</v>
      </c>
      <c r="E29" s="592"/>
      <c r="F29" s="592"/>
      <c r="G29" s="592"/>
      <c r="H29" s="592"/>
      <c r="I29" s="592"/>
      <c r="J29" s="592"/>
      <c r="K29" s="592"/>
    </row>
    <row r="30" spans="1:13" ht="63" customHeight="1">
      <c r="D30" s="60" t="s">
        <v>1</v>
      </c>
      <c r="E30" s="72" t="s">
        <v>5</v>
      </c>
      <c r="F30" s="64" t="s">
        <v>29</v>
      </c>
      <c r="G30" s="61" t="s">
        <v>31</v>
      </c>
      <c r="H30" s="61" t="s">
        <v>31</v>
      </c>
      <c r="I30" s="62" t="s">
        <v>31</v>
      </c>
      <c r="J30" s="61" t="s">
        <v>31</v>
      </c>
      <c r="K30" s="63" t="s">
        <v>30</v>
      </c>
    </row>
    <row r="31" spans="1:13" ht="36">
      <c r="A31" s="81" t="s">
        <v>36</v>
      </c>
      <c r="B31" s="73" t="s">
        <v>86</v>
      </c>
      <c r="C31" s="37" t="s">
        <v>41</v>
      </c>
      <c r="D31" s="18">
        <v>1</v>
      </c>
      <c r="E31" s="22"/>
      <c r="F31" s="56" t="s">
        <v>340</v>
      </c>
      <c r="G31" s="79"/>
      <c r="H31" s="79"/>
      <c r="I31" s="79"/>
      <c r="J31" s="80"/>
      <c r="K31" s="20"/>
      <c r="M31" s="15" t="s">
        <v>16</v>
      </c>
    </row>
    <row r="32" spans="1:13" ht="14.45" customHeight="1">
      <c r="A32" s="596" t="s">
        <v>37</v>
      </c>
      <c r="B32" s="597" t="s">
        <v>85</v>
      </c>
      <c r="C32" s="603" t="s">
        <v>42</v>
      </c>
      <c r="D32" s="585">
        <v>2</v>
      </c>
      <c r="E32" s="21" t="s">
        <v>6</v>
      </c>
      <c r="F32" s="58" t="s">
        <v>50</v>
      </c>
      <c r="G32" s="587"/>
      <c r="H32" s="78"/>
      <c r="I32" s="587"/>
      <c r="J32" s="589"/>
      <c r="K32" s="591"/>
    </row>
    <row r="33" spans="1:13">
      <c r="A33" s="596"/>
      <c r="B33" s="597"/>
      <c r="C33" s="603"/>
      <c r="D33" s="586"/>
      <c r="E33" s="22"/>
      <c r="F33" s="56"/>
      <c r="G33" s="588"/>
      <c r="H33" s="79"/>
      <c r="I33" s="588"/>
      <c r="J33" s="590"/>
      <c r="K33" s="591"/>
      <c r="M33" s="15" t="s">
        <v>17</v>
      </c>
    </row>
    <row r="34" spans="1:13" ht="14.45" customHeight="1">
      <c r="A34" s="596" t="s">
        <v>38</v>
      </c>
      <c r="B34" s="597" t="s">
        <v>87</v>
      </c>
      <c r="C34" s="598" t="s">
        <v>43</v>
      </c>
      <c r="D34" s="585">
        <v>3</v>
      </c>
      <c r="E34" s="21" t="s">
        <v>7</v>
      </c>
      <c r="F34" s="58" t="s">
        <v>50</v>
      </c>
      <c r="G34" s="587"/>
      <c r="H34" s="78"/>
      <c r="I34" s="587"/>
      <c r="J34" s="589"/>
      <c r="K34" s="591"/>
    </row>
    <row r="35" spans="1:13">
      <c r="A35" s="596"/>
      <c r="B35" s="597"/>
      <c r="C35" s="598"/>
      <c r="D35" s="586"/>
      <c r="E35" s="22"/>
      <c r="F35" s="56"/>
      <c r="G35" s="588"/>
      <c r="H35" s="79"/>
      <c r="I35" s="588"/>
      <c r="J35" s="590"/>
      <c r="K35" s="591"/>
    </row>
    <row r="36" spans="1:13" ht="14.45" customHeight="1">
      <c r="A36" s="596" t="s">
        <v>39</v>
      </c>
      <c r="B36" s="597" t="s">
        <v>88</v>
      </c>
      <c r="C36" s="598" t="s">
        <v>44</v>
      </c>
      <c r="D36" s="585">
        <v>4</v>
      </c>
      <c r="E36" s="21" t="s">
        <v>8</v>
      </c>
      <c r="F36" s="58" t="s">
        <v>50</v>
      </c>
      <c r="G36" s="587"/>
      <c r="H36" s="78"/>
      <c r="I36" s="587"/>
      <c r="J36" s="589"/>
      <c r="K36" s="591"/>
    </row>
    <row r="37" spans="1:13">
      <c r="A37" s="596"/>
      <c r="B37" s="597"/>
      <c r="C37" s="598"/>
      <c r="D37" s="586"/>
      <c r="E37" s="22"/>
      <c r="F37" s="56"/>
      <c r="G37" s="588"/>
      <c r="H37" s="79"/>
      <c r="I37" s="588"/>
      <c r="J37" s="590"/>
      <c r="K37" s="591"/>
    </row>
    <row r="38" spans="1:13" ht="14.45" customHeight="1">
      <c r="A38" s="596" t="s">
        <v>40</v>
      </c>
      <c r="B38" s="597" t="s">
        <v>89</v>
      </c>
      <c r="C38" s="598" t="s">
        <v>45</v>
      </c>
      <c r="D38" s="585">
        <v>5</v>
      </c>
      <c r="E38" s="21" t="s">
        <v>9</v>
      </c>
      <c r="F38" s="58" t="s">
        <v>50</v>
      </c>
      <c r="G38" s="587"/>
      <c r="H38" s="78"/>
      <c r="I38" s="587"/>
      <c r="J38" s="589"/>
      <c r="K38" s="591"/>
    </row>
    <row r="39" spans="1:13">
      <c r="A39" s="596"/>
      <c r="B39" s="597"/>
      <c r="C39" s="598"/>
      <c r="D39" s="586"/>
      <c r="E39" s="22"/>
      <c r="F39" s="56"/>
      <c r="G39" s="588"/>
      <c r="H39" s="79"/>
      <c r="I39" s="588"/>
      <c r="J39" s="590"/>
      <c r="K39" s="591"/>
    </row>
  </sheetData>
  <mergeCells count="124">
    <mergeCell ref="A1:D3"/>
    <mergeCell ref="E1:J1"/>
    <mergeCell ref="E2:J2"/>
    <mergeCell ref="E3:J3"/>
    <mergeCell ref="D5:K5"/>
    <mergeCell ref="P5:W5"/>
    <mergeCell ref="A8:A9"/>
    <mergeCell ref="B8:B9"/>
    <mergeCell ref="C8:C9"/>
    <mergeCell ref="D8:D9"/>
    <mergeCell ref="G8:G9"/>
    <mergeCell ref="I8:I9"/>
    <mergeCell ref="J8:J9"/>
    <mergeCell ref="K8:K9"/>
    <mergeCell ref="P8:P9"/>
    <mergeCell ref="S8:S9"/>
    <mergeCell ref="U8:U9"/>
    <mergeCell ref="V8:V9"/>
    <mergeCell ref="W8:W9"/>
    <mergeCell ref="A10:A11"/>
    <mergeCell ref="B10:B11"/>
    <mergeCell ref="C10:C11"/>
    <mergeCell ref="D10:D11"/>
    <mergeCell ref="G10:G11"/>
    <mergeCell ref="V10:V11"/>
    <mergeCell ref="W10:W11"/>
    <mergeCell ref="A12:A13"/>
    <mergeCell ref="B12:B13"/>
    <mergeCell ref="C12:C13"/>
    <mergeCell ref="D12:D13"/>
    <mergeCell ref="G12:G13"/>
    <mergeCell ref="I12:I13"/>
    <mergeCell ref="J12:J13"/>
    <mergeCell ref="K12:K13"/>
    <mergeCell ref="I10:I11"/>
    <mergeCell ref="J10:J11"/>
    <mergeCell ref="K10:K11"/>
    <mergeCell ref="P10:P11"/>
    <mergeCell ref="S10:S11"/>
    <mergeCell ref="U10:U11"/>
    <mergeCell ref="P12:P13"/>
    <mergeCell ref="S12:S13"/>
    <mergeCell ref="U12:U13"/>
    <mergeCell ref="V12:V13"/>
    <mergeCell ref="W12:W13"/>
    <mergeCell ref="A14:A15"/>
    <mergeCell ref="B14:B15"/>
    <mergeCell ref="C14:C15"/>
    <mergeCell ref="D14:D15"/>
    <mergeCell ref="G14:G15"/>
    <mergeCell ref="V14:V15"/>
    <mergeCell ref="W14:W15"/>
    <mergeCell ref="D17:K17"/>
    <mergeCell ref="A20:A21"/>
    <mergeCell ref="B20:B21"/>
    <mergeCell ref="C20:C21"/>
    <mergeCell ref="D20:D21"/>
    <mergeCell ref="G20:G21"/>
    <mergeCell ref="I20:I21"/>
    <mergeCell ref="J20:J21"/>
    <mergeCell ref="I14:I15"/>
    <mergeCell ref="J14:J15"/>
    <mergeCell ref="K14:K15"/>
    <mergeCell ref="P14:P15"/>
    <mergeCell ref="S14:S15"/>
    <mergeCell ref="U14:U15"/>
    <mergeCell ref="K20:K21"/>
    <mergeCell ref="A22:A23"/>
    <mergeCell ref="B22:B23"/>
    <mergeCell ref="C22:C23"/>
    <mergeCell ref="D22:D23"/>
    <mergeCell ref="G22:G23"/>
    <mergeCell ref="I22:I23"/>
    <mergeCell ref="J22:J23"/>
    <mergeCell ref="K22:K23"/>
    <mergeCell ref="J24:J25"/>
    <mergeCell ref="K24:K25"/>
    <mergeCell ref="A26:A27"/>
    <mergeCell ref="B26:B27"/>
    <mergeCell ref="C26:C27"/>
    <mergeCell ref="D26:D27"/>
    <mergeCell ref="G26:G27"/>
    <mergeCell ref="I26:I27"/>
    <mergeCell ref="J26:J27"/>
    <mergeCell ref="K26:K27"/>
    <mergeCell ref="A24:A25"/>
    <mergeCell ref="B24:B25"/>
    <mergeCell ref="C24:C25"/>
    <mergeCell ref="D24:D25"/>
    <mergeCell ref="G24:G25"/>
    <mergeCell ref="I24:I25"/>
    <mergeCell ref="D29:K29"/>
    <mergeCell ref="A32:A33"/>
    <mergeCell ref="B32:B33"/>
    <mergeCell ref="C32:C33"/>
    <mergeCell ref="D32:D33"/>
    <mergeCell ref="G32:G33"/>
    <mergeCell ref="I32:I33"/>
    <mergeCell ref="J32:J33"/>
    <mergeCell ref="K32:K33"/>
    <mergeCell ref="J38:J39"/>
    <mergeCell ref="K38:K39"/>
    <mergeCell ref="A38:A39"/>
    <mergeCell ref="B38:B39"/>
    <mergeCell ref="C38:C39"/>
    <mergeCell ref="D38:D39"/>
    <mergeCell ref="G38:G39"/>
    <mergeCell ref="I38:I39"/>
    <mergeCell ref="J34:J35"/>
    <mergeCell ref="K34:K35"/>
    <mergeCell ref="A36:A37"/>
    <mergeCell ref="B36:B37"/>
    <mergeCell ref="C36:C37"/>
    <mergeCell ref="D36:D37"/>
    <mergeCell ref="G36:G37"/>
    <mergeCell ref="I36:I37"/>
    <mergeCell ref="J36:J37"/>
    <mergeCell ref="K36:K37"/>
    <mergeCell ref="A34:A35"/>
    <mergeCell ref="B34:B35"/>
    <mergeCell ref="C34:C35"/>
    <mergeCell ref="D34:D35"/>
    <mergeCell ref="G34:G35"/>
    <mergeCell ref="I34:I3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2</vt:i4>
      </vt:variant>
    </vt:vector>
  </HeadingPairs>
  <TitlesOfParts>
    <vt:vector size="14" baseType="lpstr">
      <vt:lpstr>Objectifs &amp; Compétences 1ère</vt:lpstr>
      <vt:lpstr>Connaissances STI2D colorées</vt:lpstr>
      <vt:lpstr>O1</vt:lpstr>
      <vt:lpstr>O2</vt:lpstr>
      <vt:lpstr>O3</vt:lpstr>
      <vt:lpstr>O4</vt:lpstr>
      <vt:lpstr>O5</vt:lpstr>
      <vt:lpstr>O6</vt:lpstr>
      <vt:lpstr>O7</vt:lpstr>
      <vt:lpstr>Séquence1-Téléphone&amp;DD</vt:lpstr>
      <vt:lpstr>Ancienne soutenance</vt:lpstr>
      <vt:lpstr>Ancienne conduite</vt:lpstr>
      <vt:lpstr>'Ancienne conduite'!Print_Area</vt:lpstr>
      <vt:lpstr>'Objectifs &amp; Compétences 1ère'!Zone_d_impression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dc:creator>
  <cp:lastModifiedBy>Christophe D</cp:lastModifiedBy>
  <dcterms:created xsi:type="dcterms:W3CDTF">2016-09-10T13:30:40Z</dcterms:created>
  <dcterms:modified xsi:type="dcterms:W3CDTF">2019-09-06T13:39:38Z</dcterms:modified>
</cp:coreProperties>
</file>