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1"/>
  </bookViews>
  <sheets>
    <sheet name="Synt EP1" sheetId="1" r:id="rId1"/>
    <sheet name="Synt EP2" sheetId="2" r:id="rId2"/>
    <sheet name="Synt EP3" sheetId="3" r:id="rId3"/>
    <sheet name="SUJETS EP2 S1 &amp; S2" sheetId="4" r:id="rId4"/>
  </sheets>
  <definedNames>
    <definedName name="_xlnm.Print_Area" localSheetId="0">'Synt EP1'!$A$1:$R$43</definedName>
  </definedNames>
  <calcPr fullCalcOnLoad="1"/>
</workbook>
</file>

<file path=xl/sharedStrings.xml><?xml version="1.0" encoding="utf-8"?>
<sst xmlns="http://schemas.openxmlformats.org/spreadsheetml/2006/main" count="122" uniqueCount="87">
  <si>
    <t>CAP CUISINE CCF épreuve EP1 (coef. 4)</t>
  </si>
  <si>
    <t xml:space="preserve">Total </t>
  </si>
  <si>
    <t>NOTE FINALE EP1</t>
  </si>
  <si>
    <t>À SAISIR</t>
  </si>
  <si>
    <t>/20</t>
  </si>
  <si>
    <t>Partie 1.1</t>
  </si>
  <si>
    <t>/24 points</t>
  </si>
  <si>
    <t>Partie 1.2</t>
  </si>
  <si>
    <t>/16 points</t>
  </si>
  <si>
    <t>Partie 2.1</t>
  </si>
  <si>
    <t>Technologie culinaire</t>
  </si>
  <si>
    <t>/ 16 points</t>
  </si>
  <si>
    <t>Partie 2.2</t>
  </si>
  <si>
    <t>Sciences appliquées</t>
  </si>
  <si>
    <t>Partie 2.3</t>
  </si>
  <si>
    <t>/8 points</t>
  </si>
  <si>
    <t>Session 2010</t>
  </si>
  <si>
    <t xml:space="preserve">Nom de l’établissement de formation : </t>
  </si>
  <si>
    <t>nom de la division (classe) :</t>
  </si>
  <si>
    <r>
      <t>1</t>
    </r>
    <r>
      <rPr>
        <b/>
        <vertAlign val="superscript"/>
        <sz val="11"/>
        <color indexed="8"/>
        <rFont val="Calibri"/>
        <family val="2"/>
      </rPr>
      <t>ère</t>
    </r>
    <r>
      <rPr>
        <b/>
        <sz val="11"/>
        <color indexed="8"/>
        <rFont val="Calibri"/>
        <family val="2"/>
      </rPr>
      <t xml:space="preserve"> partie</t>
    </r>
  </si>
  <si>
    <r>
      <t xml:space="preserve">Total /40 </t>
    </r>
    <r>
      <rPr>
        <b/>
        <i/>
        <sz val="10"/>
        <color indexed="8"/>
        <rFont val="Calibri"/>
        <family val="2"/>
      </rPr>
      <t>points</t>
    </r>
  </si>
  <si>
    <r>
      <t xml:space="preserve">/80 </t>
    </r>
    <r>
      <rPr>
        <b/>
        <i/>
        <sz val="10"/>
        <color indexed="8"/>
        <rFont val="Calibri"/>
        <family val="2"/>
      </rPr>
      <t>points</t>
    </r>
  </si>
  <si>
    <r>
      <rPr>
        <b/>
        <sz val="14"/>
        <color indexed="8"/>
        <rFont val="Calibri"/>
        <family val="2"/>
      </rPr>
      <t xml:space="preserve">Nom + Prénom                                                           </t>
    </r>
    <r>
      <rPr>
        <b/>
        <sz val="12"/>
        <color indexed="8"/>
        <rFont val="Calibri"/>
        <family val="2"/>
      </rPr>
      <t>Candidats « CAP Cuisine » classés alphabétiquement</t>
    </r>
  </si>
  <si>
    <t>Académie de BORDEAUX</t>
  </si>
  <si>
    <t>note la plus basse</t>
  </si>
  <si>
    <t>Répartition des notes</t>
  </si>
  <si>
    <t>note la plus haute</t>
  </si>
  <si>
    <t>nbr. Note(s) &lt;10</t>
  </si>
  <si>
    <t>moyenne de la classe</t>
  </si>
  <si>
    <t>nbr. Note(s) &gt; 14 et &lt;16</t>
  </si>
  <si>
    <t>nbr. Note(s) &gt; 16</t>
  </si>
  <si>
    <t>Ecart type</t>
  </si>
  <si>
    <t>nbr. Note(s) &gt;= 10 &lt;14</t>
  </si>
  <si>
    <t>Connaissance de l’entreprise &amp; son environnement</t>
  </si>
  <si>
    <r>
      <t>2</t>
    </r>
    <r>
      <rPr>
        <b/>
        <vertAlign val="superscript"/>
        <sz val="8"/>
        <color indexed="8"/>
        <rFont val="Calibri"/>
        <family val="2"/>
      </rPr>
      <t>ème</t>
    </r>
    <r>
      <rPr>
        <b/>
        <sz val="8"/>
        <color indexed="8"/>
        <rFont val="Calibri"/>
        <family val="2"/>
      </rPr>
      <t xml:space="preserve"> partie</t>
    </r>
    <r>
      <rPr>
        <sz val="8"/>
        <color indexed="8"/>
        <rFont val="Calibri"/>
        <family val="2"/>
      </rPr>
      <t xml:space="preserve"> Technologie culinaire, sciences appliquées, connaissance de l’entreprise et de son environnement  /</t>
    </r>
    <r>
      <rPr>
        <b/>
        <sz val="8"/>
        <color indexed="8"/>
        <rFont val="Calibri"/>
        <family val="2"/>
      </rPr>
      <t>40 point</t>
    </r>
  </si>
  <si>
    <r>
      <t xml:space="preserve">Approvisionnement et organisation de la production </t>
    </r>
    <r>
      <rPr>
        <b/>
        <sz val="8"/>
        <color indexed="8"/>
        <rFont val="Calibri"/>
        <family val="2"/>
      </rPr>
      <t>/40  points</t>
    </r>
  </si>
  <si>
    <t>Nom + Prénom                                                                                                         Candidats « CAP Cuisine » classés alphabétiquement</t>
  </si>
  <si>
    <t>CAP CUISINE CCF épreuve EP3 (coef. 1)</t>
  </si>
  <si>
    <t>Situation 1   / 20</t>
  </si>
  <si>
    <t>Coef.  2</t>
  </si>
  <si>
    <t>Situation 2   / 20</t>
  </si>
  <si>
    <t>Coef.   7</t>
  </si>
  <si>
    <t>PFE 1     / 20</t>
  </si>
  <si>
    <t>Coef.    1</t>
  </si>
  <si>
    <t>PFE 2    / 20</t>
  </si>
  <si>
    <t>Coef.     2</t>
  </si>
  <si>
    <t>Coef. Général    12</t>
  </si>
  <si>
    <t>Total  Général</t>
  </si>
  <si>
    <t>Note globale</t>
  </si>
  <si>
    <t>EP2  / 20</t>
  </si>
  <si>
    <r>
      <t xml:space="preserve">Total </t>
    </r>
    <r>
      <rPr>
        <sz val="10"/>
        <color indexed="8"/>
        <rFont val="Calibri"/>
        <family val="2"/>
      </rPr>
      <t xml:space="preserve">    / 40</t>
    </r>
  </si>
  <si>
    <r>
      <t xml:space="preserve">Total </t>
    </r>
    <r>
      <rPr>
        <sz val="10"/>
        <color indexed="8"/>
        <rFont val="Calibri"/>
        <family val="2"/>
      </rPr>
      <t xml:space="preserve">    / 140</t>
    </r>
  </si>
  <si>
    <r>
      <t xml:space="preserve">Total  </t>
    </r>
    <r>
      <rPr>
        <sz val="10"/>
        <color indexed="8"/>
        <rFont val="Calibri"/>
        <family val="2"/>
      </rPr>
      <t xml:space="preserve">    / 20</t>
    </r>
  </si>
  <si>
    <r>
      <t>Total</t>
    </r>
    <r>
      <rPr>
        <sz val="10"/>
        <color indexed="8"/>
        <rFont val="Calibri"/>
        <family val="2"/>
      </rPr>
      <t xml:space="preserve">    / 40</t>
    </r>
  </si>
  <si>
    <t>Nom + Prénom         Candidats « CAP Cuisine » classés alphabétiquement</t>
  </si>
  <si>
    <t>compléter les cellules :</t>
  </si>
  <si>
    <t>établissement de formation et session</t>
  </si>
  <si>
    <t>noms &amp; prénoms (à compléter uniquement dans le premier feuillet)</t>
  </si>
  <si>
    <t>Les calculs et reports sont automatiquement générés</t>
  </si>
  <si>
    <t>par le logiciel.</t>
  </si>
  <si>
    <t xml:space="preserve">Enregistrer votre fichier en respectant la nomenclature </t>
  </si>
  <si>
    <t>proposée + graver votre fichier sur CDROM avec les fichiers</t>
  </si>
  <si>
    <t>des élèves (CDROM à expédier en respectant les dates).</t>
  </si>
  <si>
    <t>Envoyer ce fichier (uniquement) par mail dès la fin des</t>
  </si>
  <si>
    <t>dernières évaluations, aux deux adresses :</t>
  </si>
  <si>
    <t>j.muzard@ac-bordeaux.fr</t>
  </si>
  <si>
    <t>christine.mignot@ac-bordeaux.fr</t>
  </si>
  <si>
    <t>évaluation 1ère partie, et 2ème partie</t>
  </si>
  <si>
    <t>CAP CUISINE</t>
  </si>
  <si>
    <t>Contrôle en cours de formation (C.C.F.)</t>
  </si>
  <si>
    <t>FICHE DESCRIPTIVE DE LA SITUATION 1</t>
  </si>
  <si>
    <t xml:space="preserve">Etablissement : </t>
  </si>
  <si>
    <t>Date de l'évaluation :</t>
  </si>
  <si>
    <t>Sujet proposé (Menu,….)</t>
  </si>
  <si>
    <t>Techniques évaluées</t>
  </si>
  <si>
    <t>Niveau</t>
  </si>
  <si>
    <t>A</t>
  </si>
  <si>
    <t>B</t>
  </si>
  <si>
    <t>C</t>
  </si>
  <si>
    <t>Dominante Production culinaire</t>
  </si>
  <si>
    <t xml:space="preserve">FICHE DESCRIPTIVE DE LA SITUATION 2 </t>
  </si>
  <si>
    <t>le fichier comporte 4 feuillets</t>
  </si>
  <si>
    <t>à compléter successivement</t>
  </si>
  <si>
    <r>
      <t xml:space="preserve">CAP CUISINE CCF épreuve EP2 coef. 13 </t>
    </r>
    <r>
      <rPr>
        <i/>
        <sz val="11"/>
        <color indexed="8"/>
        <rFont val="Calibri"/>
        <family val="2"/>
      </rPr>
      <t>(dont 1 pour PSE)</t>
    </r>
  </si>
  <si>
    <t>Coef.     1</t>
  </si>
  <si>
    <t>À saisir   / 260</t>
  </si>
  <si>
    <r>
      <rPr>
        <b/>
        <sz val="12"/>
        <color indexed="10"/>
        <rFont val="Calibri"/>
        <family val="2"/>
      </rPr>
      <t xml:space="preserve">PSE </t>
    </r>
    <r>
      <rPr>
        <sz val="10"/>
        <color indexed="8"/>
        <rFont val="Calibri"/>
        <family val="2"/>
      </rPr>
      <t xml:space="preserve">   / 20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</si>
</sst>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"/>
    <numFmt numFmtId="168" formatCode="0.0"/>
    <numFmt numFmtId="169" formatCode="0.0000"/>
    <numFmt numFmtId="170" formatCode="0.00000"/>
    <numFmt numFmtId="171" formatCode="0.0E+00"/>
    <numFmt numFmtId="172" formatCode="0E+00"/>
    <numFmt numFmtId="173" formatCode="0.00000000"/>
    <numFmt numFmtId="174" formatCode="0.0000000"/>
    <numFmt numFmtId="175" formatCode="0.00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9"/>
      <name val="Calibri"/>
      <family val="2"/>
    </font>
    <font>
      <b/>
      <sz val="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8"/>
      <color indexed="8"/>
      <name val="Arial Narrow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Arial Narrow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0E0E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>
        <color theme="8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8" tint="0.3999499976634979"/>
      </top>
      <bottom>
        <color indexed="63"/>
      </bottom>
    </border>
    <border>
      <left>
        <color indexed="63"/>
      </left>
      <right style="thin"/>
      <top style="thin">
        <color theme="8" tint="0.399949997663497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8" tint="0.3999499976634979"/>
      </bottom>
    </border>
    <border>
      <left>
        <color indexed="63"/>
      </left>
      <right>
        <color indexed="63"/>
      </right>
      <top>
        <color indexed="63"/>
      </top>
      <bottom style="thin">
        <color theme="8" tint="0.3999499976634979"/>
      </bottom>
    </border>
    <border>
      <left>
        <color indexed="63"/>
      </left>
      <right style="thin"/>
      <top>
        <color indexed="63"/>
      </top>
      <bottom style="thin">
        <color theme="8" tint="0.399949997663497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66">
    <xf numFmtId="0" fontId="0" fillId="0" borderId="0" xfId="0" applyFont="1" applyAlignment="1">
      <alignment/>
    </xf>
    <xf numFmtId="0" fontId="36" fillId="0" borderId="0" xfId="0" applyFont="1" applyBorder="1" applyAlignment="1" applyProtection="1">
      <alignment horizontal="center" vertical="center"/>
      <protection/>
    </xf>
    <xf numFmtId="2" fontId="11" fillId="10" borderId="10" xfId="0" applyNumberFormat="1" applyFont="1" applyFill="1" applyBorder="1" applyAlignment="1" applyProtection="1">
      <alignment horizontal="center" vertical="center"/>
      <protection/>
    </xf>
    <xf numFmtId="2" fontId="11" fillId="10" borderId="11" xfId="0" applyNumberFormat="1" applyFont="1" applyFill="1" applyBorder="1" applyAlignment="1" applyProtection="1">
      <alignment horizontal="center" vertical="center"/>
      <protection/>
    </xf>
    <xf numFmtId="2" fontId="11" fillId="10" borderId="12" xfId="0" applyNumberFormat="1" applyFont="1" applyFill="1" applyBorder="1" applyAlignment="1" applyProtection="1">
      <alignment horizontal="center"/>
      <protection/>
    </xf>
    <xf numFmtId="2" fontId="11" fillId="10" borderId="13" xfId="0" applyNumberFormat="1" applyFont="1" applyFill="1" applyBorder="1" applyAlignment="1" applyProtection="1">
      <alignment horizontal="center"/>
      <protection/>
    </xf>
    <xf numFmtId="2" fontId="74" fillId="0" borderId="14" xfId="0" applyNumberFormat="1" applyFont="1" applyBorder="1" applyAlignment="1" applyProtection="1">
      <alignment horizontal="right" vertical="center" wrapText="1"/>
      <protection locked="0"/>
    </xf>
    <xf numFmtId="2" fontId="74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/>
    </xf>
    <xf numFmtId="0" fontId="75" fillId="0" borderId="0" xfId="0" applyFont="1" applyBorder="1" applyAlignment="1" applyProtection="1">
      <alignment vertical="top" wrapText="1"/>
      <protection/>
    </xf>
    <xf numFmtId="0" fontId="76" fillId="0" borderId="0" xfId="0" applyFont="1" applyBorder="1" applyAlignment="1" applyProtection="1">
      <alignment vertical="top" wrapText="1"/>
      <protection/>
    </xf>
    <xf numFmtId="0" fontId="77" fillId="0" borderId="14" xfId="0" applyFont="1" applyBorder="1" applyAlignment="1" applyProtection="1">
      <alignment horizontal="center" wrapText="1"/>
      <protection/>
    </xf>
    <xf numFmtId="0" fontId="78" fillId="0" borderId="14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78" fillId="0" borderId="14" xfId="0" applyFont="1" applyBorder="1" applyAlignment="1" applyProtection="1">
      <alignment horizontal="center" wrapText="1"/>
      <protection/>
    </xf>
    <xf numFmtId="0" fontId="79" fillId="0" borderId="16" xfId="0" applyFont="1" applyBorder="1" applyAlignment="1" applyProtection="1">
      <alignment horizontal="center" wrapText="1"/>
      <protection/>
    </xf>
    <xf numFmtId="0" fontId="72" fillId="0" borderId="12" xfId="0" applyFont="1" applyBorder="1" applyAlignment="1" applyProtection="1">
      <alignment horizontal="center" wrapText="1"/>
      <protection/>
    </xf>
    <xf numFmtId="0" fontId="74" fillId="0" borderId="0" xfId="0" applyFont="1" applyBorder="1" applyAlignment="1" applyProtection="1">
      <alignment/>
      <protection/>
    </xf>
    <xf numFmtId="2" fontId="74" fillId="33" borderId="14" xfId="0" applyNumberFormat="1" applyFont="1" applyFill="1" applyBorder="1" applyAlignment="1" applyProtection="1">
      <alignment horizontal="right" vertical="center"/>
      <protection/>
    </xf>
    <xf numFmtId="2" fontId="74" fillId="33" borderId="14" xfId="0" applyNumberFormat="1" applyFont="1" applyFill="1" applyBorder="1" applyAlignment="1" applyProtection="1">
      <alignment horizontal="right" vertical="center" wrapText="1"/>
      <protection/>
    </xf>
    <xf numFmtId="2" fontId="74" fillId="33" borderId="16" xfId="0" applyNumberFormat="1" applyFont="1" applyFill="1" applyBorder="1" applyAlignment="1" applyProtection="1">
      <alignment horizontal="right" vertical="center" wrapText="1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/>
    </xf>
    <xf numFmtId="2" fontId="74" fillId="33" borderId="15" xfId="0" applyNumberFormat="1" applyFont="1" applyFill="1" applyBorder="1" applyAlignment="1" applyProtection="1">
      <alignment horizontal="right" vertical="center"/>
      <protection/>
    </xf>
    <xf numFmtId="2" fontId="74" fillId="33" borderId="15" xfId="0" applyNumberFormat="1" applyFont="1" applyFill="1" applyBorder="1" applyAlignment="1" applyProtection="1">
      <alignment horizontal="right" vertical="center" wrapText="1"/>
      <protection/>
    </xf>
    <xf numFmtId="2" fontId="74" fillId="33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68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2" fontId="80" fillId="0" borderId="18" xfId="0" applyNumberFormat="1" applyFont="1" applyBorder="1" applyAlignment="1" applyProtection="1">
      <alignment/>
      <protection/>
    </xf>
    <xf numFmtId="0" fontId="74" fillId="0" borderId="14" xfId="0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83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75" fillId="0" borderId="0" xfId="0" applyFont="1" applyFill="1" applyBorder="1" applyAlignment="1" applyProtection="1">
      <alignment vertical="center" wrapText="1"/>
      <protection/>
    </xf>
    <xf numFmtId="0" fontId="84" fillId="0" borderId="19" xfId="0" applyFont="1" applyBorder="1" applyAlignment="1" applyProtection="1">
      <alignment horizontal="center" textRotation="90" wrapText="1"/>
      <protection/>
    </xf>
    <xf numFmtId="0" fontId="84" fillId="0" borderId="0" xfId="0" applyFont="1" applyFill="1" applyBorder="1" applyAlignment="1" applyProtection="1">
      <alignment horizontal="center" textRotation="90" wrapText="1"/>
      <protection/>
    </xf>
    <xf numFmtId="0" fontId="84" fillId="0" borderId="20" xfId="0" applyFont="1" applyBorder="1" applyAlignment="1" applyProtection="1">
      <alignment horizontal="center" textRotation="90" wrapText="1"/>
      <protection/>
    </xf>
    <xf numFmtId="0" fontId="18" fillId="0" borderId="16" xfId="0" applyFont="1" applyBorder="1" applyAlignment="1" applyProtection="1">
      <alignment horizontal="center" textRotation="90" wrapText="1"/>
      <protection/>
    </xf>
    <xf numFmtId="0" fontId="18" fillId="0" borderId="0" xfId="0" applyFont="1" applyFill="1" applyBorder="1" applyAlignment="1" applyProtection="1">
      <alignment horizontal="center" textRotation="90" wrapText="1"/>
      <protection/>
    </xf>
    <xf numFmtId="0" fontId="84" fillId="0" borderId="10" xfId="0" applyFont="1" applyBorder="1" applyAlignment="1" applyProtection="1">
      <alignment textRotation="90" wrapText="1"/>
      <protection/>
    </xf>
    <xf numFmtId="0" fontId="74" fillId="34" borderId="16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Border="1" applyAlignment="1" applyProtection="1">
      <alignment horizontal="center" vertical="center" wrapText="1"/>
      <protection/>
    </xf>
    <xf numFmtId="0" fontId="74" fillId="34" borderId="1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75" fillId="0" borderId="0" xfId="0" applyFont="1" applyFill="1" applyBorder="1" applyAlignment="1" applyProtection="1">
      <alignment wrapText="1"/>
      <protection/>
    </xf>
    <xf numFmtId="0" fontId="83" fillId="34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horizontal="center" vertical="justify"/>
      <protection/>
    </xf>
    <xf numFmtId="0" fontId="12" fillId="0" borderId="18" xfId="0" applyFont="1" applyFill="1" applyBorder="1" applyAlignment="1" applyProtection="1">
      <alignment horizontal="left" vertical="justify"/>
      <protection/>
    </xf>
    <xf numFmtId="0" fontId="45" fillId="16" borderId="0" xfId="0" applyFont="1" applyFill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18" fillId="10" borderId="21" xfId="0" applyFont="1" applyFill="1" applyBorder="1" applyAlignment="1" applyProtection="1">
      <alignment/>
      <protection/>
    </xf>
    <xf numFmtId="0" fontId="45" fillId="10" borderId="22" xfId="0" applyFont="1" applyFill="1" applyBorder="1" applyAlignment="1" applyProtection="1">
      <alignment/>
      <protection/>
    </xf>
    <xf numFmtId="0" fontId="45" fillId="10" borderId="23" xfId="0" applyFont="1" applyFill="1" applyBorder="1" applyAlignment="1" applyProtection="1">
      <alignment/>
      <protection/>
    </xf>
    <xf numFmtId="0" fontId="45" fillId="10" borderId="24" xfId="0" applyFont="1" applyFill="1" applyBorder="1" applyAlignment="1" applyProtection="1">
      <alignment/>
      <protection/>
    </xf>
    <xf numFmtId="0" fontId="45" fillId="10" borderId="0" xfId="0" applyFont="1" applyFill="1" applyBorder="1" applyAlignment="1" applyProtection="1">
      <alignment/>
      <protection/>
    </xf>
    <xf numFmtId="0" fontId="45" fillId="10" borderId="25" xfId="0" applyFont="1" applyFill="1" applyBorder="1" applyAlignment="1" applyProtection="1">
      <alignment/>
      <protection/>
    </xf>
    <xf numFmtId="0" fontId="63" fillId="10" borderId="24" xfId="45" applyFill="1" applyBorder="1" applyAlignment="1" applyProtection="1">
      <alignment/>
      <protection/>
    </xf>
    <xf numFmtId="0" fontId="63" fillId="10" borderId="26" xfId="45" applyFill="1" applyBorder="1" applyAlignment="1" applyProtection="1">
      <alignment/>
      <protection/>
    </xf>
    <xf numFmtId="0" fontId="45" fillId="10" borderId="27" xfId="0" applyFont="1" applyFill="1" applyBorder="1" applyAlignment="1" applyProtection="1">
      <alignment/>
      <protection/>
    </xf>
    <xf numFmtId="0" fontId="45" fillId="10" borderId="28" xfId="0" applyFont="1" applyFill="1" applyBorder="1" applyAlignment="1" applyProtection="1">
      <alignment/>
      <protection/>
    </xf>
    <xf numFmtId="0" fontId="7" fillId="16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7" fillId="0" borderId="14" xfId="0" applyFont="1" applyBorder="1" applyAlignment="1" applyProtection="1">
      <alignment horizontal="center"/>
      <protection/>
    </xf>
    <xf numFmtId="0" fontId="47" fillId="36" borderId="14" xfId="0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 locked="0"/>
    </xf>
    <xf numFmtId="0" fontId="0" fillId="36" borderId="14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right" vertic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 locked="0"/>
    </xf>
    <xf numFmtId="0" fontId="74" fillId="34" borderId="15" xfId="0" applyFont="1" applyFill="1" applyBorder="1" applyAlignment="1" applyProtection="1">
      <alignment horizontal="center" vertical="center" wrapText="1"/>
      <protection/>
    </xf>
    <xf numFmtId="0" fontId="74" fillId="34" borderId="14" xfId="0" applyFont="1" applyFill="1" applyBorder="1" applyAlignment="1" applyProtection="1">
      <alignment horizontal="center" vertical="center" wrapText="1"/>
      <protection/>
    </xf>
    <xf numFmtId="0" fontId="74" fillId="0" borderId="29" xfId="0" applyFont="1" applyBorder="1" applyAlignment="1" applyProtection="1">
      <alignment horizontal="center" wrapText="1"/>
      <protection/>
    </xf>
    <xf numFmtId="0" fontId="74" fillId="0" borderId="30" xfId="0" applyFont="1" applyBorder="1" applyAlignment="1" applyProtection="1">
      <alignment horizontal="center" wrapText="1"/>
      <protection/>
    </xf>
    <xf numFmtId="0" fontId="79" fillId="0" borderId="31" xfId="0" applyFont="1" applyBorder="1" applyAlignment="1" applyProtection="1">
      <alignment horizontal="center" vertical="center" wrapText="1"/>
      <protection/>
    </xf>
    <xf numFmtId="0" fontId="79" fillId="0" borderId="32" xfId="0" applyFont="1" applyBorder="1" applyAlignment="1" applyProtection="1">
      <alignment horizontal="center" vertical="center" wrapText="1"/>
      <protection/>
    </xf>
    <xf numFmtId="0" fontId="85" fillId="0" borderId="18" xfId="0" applyFont="1" applyBorder="1" applyAlignment="1" applyProtection="1">
      <alignment horizontal="center" vertical="center" wrapText="1"/>
      <protection/>
    </xf>
    <xf numFmtId="0" fontId="85" fillId="0" borderId="0" xfId="0" applyFont="1" applyBorder="1" applyAlignment="1" applyProtection="1">
      <alignment horizontal="center" vertical="center" wrapText="1"/>
      <protection/>
    </xf>
    <xf numFmtId="0" fontId="85" fillId="0" borderId="33" xfId="0" applyFont="1" applyBorder="1" applyAlignment="1" applyProtection="1">
      <alignment horizontal="center" vertical="center" wrapText="1"/>
      <protection/>
    </xf>
    <xf numFmtId="0" fontId="85" fillId="0" borderId="34" xfId="0" applyFont="1" applyBorder="1" applyAlignment="1" applyProtection="1">
      <alignment horizontal="center" vertical="center" wrapText="1"/>
      <protection/>
    </xf>
    <xf numFmtId="0" fontId="85" fillId="0" borderId="35" xfId="0" applyFont="1" applyBorder="1" applyAlignment="1" applyProtection="1">
      <alignment horizontal="center" vertical="center" wrapText="1"/>
      <protection/>
    </xf>
    <xf numFmtId="0" fontId="85" fillId="0" borderId="36" xfId="0" applyFont="1" applyBorder="1" applyAlignment="1" applyProtection="1">
      <alignment horizontal="center" vertical="center" wrapText="1"/>
      <protection/>
    </xf>
    <xf numFmtId="0" fontId="79" fillId="0" borderId="14" xfId="0" applyFont="1" applyBorder="1" applyAlignment="1" applyProtection="1">
      <alignment horizontal="center" wrapText="1"/>
      <protection/>
    </xf>
    <xf numFmtId="0" fontId="77" fillId="0" borderId="37" xfId="0" applyFont="1" applyBorder="1" applyAlignment="1" applyProtection="1">
      <alignment horizontal="center" wrapText="1"/>
      <protection/>
    </xf>
    <xf numFmtId="0" fontId="77" fillId="0" borderId="38" xfId="0" applyFont="1" applyBorder="1" applyAlignment="1" applyProtection="1">
      <alignment horizontal="center" wrapText="1"/>
      <protection/>
    </xf>
    <xf numFmtId="0" fontId="78" fillId="0" borderId="37" xfId="0" applyFont="1" applyBorder="1" applyAlignment="1" applyProtection="1">
      <alignment horizontal="center" vertical="center" wrapText="1"/>
      <protection/>
    </xf>
    <xf numFmtId="0" fontId="78" fillId="0" borderId="38" xfId="0" applyFont="1" applyBorder="1" applyAlignment="1" applyProtection="1">
      <alignment horizontal="center" vertical="center" wrapText="1"/>
      <protection/>
    </xf>
    <xf numFmtId="0" fontId="78" fillId="0" borderId="37" xfId="0" applyFont="1" applyBorder="1" applyAlignment="1" applyProtection="1">
      <alignment horizontal="center" wrapText="1"/>
      <protection/>
    </xf>
    <xf numFmtId="0" fontId="78" fillId="0" borderId="38" xfId="0" applyFont="1" applyBorder="1" applyAlignment="1" applyProtection="1">
      <alignment horizontal="center" wrapText="1"/>
      <protection/>
    </xf>
    <xf numFmtId="0" fontId="75" fillId="0" borderId="0" xfId="0" applyFont="1" applyBorder="1" applyAlignment="1" applyProtection="1">
      <alignment vertical="top" wrapText="1"/>
      <protection/>
    </xf>
    <xf numFmtId="0" fontId="76" fillId="0" borderId="0" xfId="0" applyFont="1" applyBorder="1" applyAlignment="1" applyProtection="1">
      <alignment vertical="top" wrapText="1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168" fontId="11" fillId="10" borderId="14" xfId="0" applyNumberFormat="1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horizontal="left" vertical="justify"/>
      <protection/>
    </xf>
    <xf numFmtId="2" fontId="74" fillId="0" borderId="37" xfId="0" applyNumberFormat="1" applyFont="1" applyBorder="1" applyAlignment="1" applyProtection="1">
      <alignment horizontal="center" vertical="center" wrapText="1"/>
      <protection locked="0"/>
    </xf>
    <xf numFmtId="2" fontId="74" fillId="0" borderId="38" xfId="0" applyNumberFormat="1" applyFont="1" applyBorder="1" applyAlignment="1" applyProtection="1">
      <alignment horizontal="center" vertical="center" wrapText="1"/>
      <protection locked="0"/>
    </xf>
    <xf numFmtId="0" fontId="83" fillId="37" borderId="43" xfId="0" applyFont="1" applyFill="1" applyBorder="1" applyAlignment="1" applyProtection="1">
      <alignment horizontal="center" vertical="center" wrapText="1"/>
      <protection/>
    </xf>
    <xf numFmtId="0" fontId="83" fillId="37" borderId="44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2" fontId="10" fillId="0" borderId="39" xfId="0" applyNumberFormat="1" applyFont="1" applyBorder="1" applyAlignment="1" applyProtection="1">
      <alignment horizontal="center" vertical="center"/>
      <protection/>
    </xf>
    <xf numFmtId="2" fontId="10" fillId="0" borderId="40" xfId="0" applyNumberFormat="1" applyFont="1" applyBorder="1" applyAlignment="1" applyProtection="1">
      <alignment horizontal="center" vertical="center"/>
      <protection/>
    </xf>
    <xf numFmtId="2" fontId="10" fillId="0" borderId="41" xfId="0" applyNumberFormat="1" applyFont="1" applyBorder="1" applyAlignment="1" applyProtection="1">
      <alignment horizontal="center" vertical="center"/>
      <protection/>
    </xf>
    <xf numFmtId="2" fontId="10" fillId="0" borderId="42" xfId="0" applyNumberFormat="1" applyFont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/>
      <protection locked="0"/>
    </xf>
    <xf numFmtId="0" fontId="83" fillId="0" borderId="14" xfId="0" applyFont="1" applyBorder="1" applyAlignment="1" applyProtection="1">
      <alignment horizontal="center" vertical="center" wrapText="1"/>
      <protection locked="0"/>
    </xf>
    <xf numFmtId="0" fontId="86" fillId="0" borderId="45" xfId="0" applyFont="1" applyBorder="1" applyAlignment="1" applyProtection="1">
      <alignment horizontal="center" vertical="center" wrapText="1"/>
      <protection/>
    </xf>
    <xf numFmtId="0" fontId="86" fillId="0" borderId="46" xfId="0" applyFont="1" applyBorder="1" applyAlignment="1" applyProtection="1">
      <alignment horizontal="center" vertical="center" wrapText="1"/>
      <protection/>
    </xf>
    <xf numFmtId="0" fontId="86" fillId="0" borderId="47" xfId="0" applyFont="1" applyBorder="1" applyAlignment="1" applyProtection="1">
      <alignment horizontal="center" vertical="center" wrapText="1"/>
      <protection/>
    </xf>
    <xf numFmtId="0" fontId="78" fillId="0" borderId="48" xfId="0" applyFont="1" applyBorder="1" applyAlignment="1" applyProtection="1">
      <alignment horizontal="center" wrapText="1"/>
      <protection/>
    </xf>
    <xf numFmtId="0" fontId="78" fillId="0" borderId="49" xfId="0" applyFont="1" applyBorder="1" applyAlignment="1" applyProtection="1">
      <alignment horizontal="center" wrapText="1"/>
      <protection/>
    </xf>
    <xf numFmtId="0" fontId="72" fillId="0" borderId="34" xfId="0" applyFont="1" applyBorder="1" applyAlignment="1" applyProtection="1">
      <alignment horizontal="center" vertical="center" wrapText="1"/>
      <protection/>
    </xf>
    <xf numFmtId="0" fontId="72" fillId="0" borderId="35" xfId="0" applyFont="1" applyBorder="1" applyAlignment="1" applyProtection="1">
      <alignment horizontal="center" vertical="center" wrapText="1"/>
      <protection/>
    </xf>
    <xf numFmtId="0" fontId="72" fillId="0" borderId="36" xfId="0" applyFont="1" applyBorder="1" applyAlignment="1" applyProtection="1">
      <alignment horizontal="center" vertical="center" wrapText="1"/>
      <protection/>
    </xf>
    <xf numFmtId="0" fontId="82" fillId="0" borderId="37" xfId="0" applyFont="1" applyBorder="1" applyAlignment="1" applyProtection="1">
      <alignment horizontal="center" vertical="center" wrapText="1"/>
      <protection/>
    </xf>
    <xf numFmtId="0" fontId="82" fillId="0" borderId="50" xfId="0" applyFont="1" applyBorder="1" applyAlignment="1" applyProtection="1">
      <alignment horizontal="center" vertical="center" wrapText="1"/>
      <protection/>
    </xf>
    <xf numFmtId="0" fontId="82" fillId="0" borderId="38" xfId="0" applyFont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77" fillId="0" borderId="50" xfId="0" applyFont="1" applyBorder="1" applyAlignment="1" applyProtection="1">
      <alignment horizontal="center" wrapText="1"/>
      <protection/>
    </xf>
    <xf numFmtId="0" fontId="78" fillId="0" borderId="51" xfId="0" applyFont="1" applyBorder="1" applyAlignment="1" applyProtection="1">
      <alignment horizontal="center" wrapText="1"/>
      <protection/>
    </xf>
    <xf numFmtId="0" fontId="78" fillId="0" borderId="52" xfId="0" applyFont="1" applyBorder="1" applyAlignment="1" applyProtection="1">
      <alignment horizontal="center" wrapText="1"/>
      <protection/>
    </xf>
    <xf numFmtId="0" fontId="78" fillId="0" borderId="53" xfId="0" applyFont="1" applyBorder="1" applyAlignment="1" applyProtection="1">
      <alignment horizontal="center" wrapText="1"/>
      <protection/>
    </xf>
    <xf numFmtId="0" fontId="78" fillId="0" borderId="34" xfId="0" applyFont="1" applyBorder="1" applyAlignment="1" applyProtection="1">
      <alignment horizontal="center" wrapText="1"/>
      <protection/>
    </xf>
    <xf numFmtId="0" fontId="78" fillId="0" borderId="35" xfId="0" applyFont="1" applyBorder="1" applyAlignment="1" applyProtection="1">
      <alignment horizontal="center" wrapText="1"/>
      <protection/>
    </xf>
    <xf numFmtId="0" fontId="78" fillId="0" borderId="36" xfId="0" applyFont="1" applyBorder="1" applyAlignment="1" applyProtection="1">
      <alignment horizontal="center" wrapText="1"/>
      <protection/>
    </xf>
    <xf numFmtId="2" fontId="74" fillId="0" borderId="50" xfId="0" applyNumberFormat="1" applyFont="1" applyBorder="1" applyAlignment="1" applyProtection="1">
      <alignment horizontal="center" vertical="center" wrapText="1"/>
      <protection locked="0"/>
    </xf>
    <xf numFmtId="2" fontId="74" fillId="0" borderId="54" xfId="0" applyNumberFormat="1" applyFont="1" applyBorder="1" applyAlignment="1" applyProtection="1">
      <alignment horizontal="center" vertical="center" wrapText="1"/>
      <protection locked="0"/>
    </xf>
    <xf numFmtId="2" fontId="74" fillId="0" borderId="55" xfId="0" applyNumberFormat="1" applyFont="1" applyBorder="1" applyAlignment="1" applyProtection="1">
      <alignment horizontal="center" vertical="center" wrapText="1"/>
      <protection locked="0"/>
    </xf>
    <xf numFmtId="2" fontId="74" fillId="0" borderId="56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4" fillId="37" borderId="57" xfId="0" applyFont="1" applyFill="1" applyBorder="1" applyAlignment="1" applyProtection="1">
      <alignment horizontal="center" vertical="center" wrapText="1"/>
      <protection/>
    </xf>
    <xf numFmtId="0" fontId="83" fillId="37" borderId="52" xfId="0" applyFont="1" applyFill="1" applyBorder="1" applyAlignment="1" applyProtection="1">
      <alignment horizontal="center" vertical="center" wrapText="1"/>
      <protection/>
    </xf>
    <xf numFmtId="0" fontId="83" fillId="37" borderId="53" xfId="0" applyFont="1" applyFill="1" applyBorder="1" applyAlignment="1" applyProtection="1">
      <alignment horizontal="center" vertical="center" wrapText="1"/>
      <protection/>
    </xf>
    <xf numFmtId="0" fontId="83" fillId="37" borderId="24" xfId="0" applyFont="1" applyFill="1" applyBorder="1" applyAlignment="1" applyProtection="1">
      <alignment horizontal="center" vertical="center" wrapText="1"/>
      <protection/>
    </xf>
    <xf numFmtId="0" fontId="83" fillId="37" borderId="0" xfId="0" applyFont="1" applyFill="1" applyBorder="1" applyAlignment="1" applyProtection="1">
      <alignment horizontal="center" vertical="center" wrapText="1"/>
      <protection/>
    </xf>
    <xf numFmtId="0" fontId="83" fillId="37" borderId="33" xfId="0" applyFont="1" applyFill="1" applyBorder="1" applyAlignment="1" applyProtection="1">
      <alignment horizontal="center" vertical="center" wrapText="1"/>
      <protection/>
    </xf>
    <xf numFmtId="0" fontId="83" fillId="37" borderId="58" xfId="0" applyFont="1" applyFill="1" applyBorder="1" applyAlignment="1" applyProtection="1">
      <alignment horizontal="center" vertical="center" wrapText="1"/>
      <protection/>
    </xf>
    <xf numFmtId="0" fontId="83" fillId="37" borderId="35" xfId="0" applyFont="1" applyFill="1" applyBorder="1" applyAlignment="1" applyProtection="1">
      <alignment horizontal="center" vertical="center" wrapText="1"/>
      <protection/>
    </xf>
    <xf numFmtId="0" fontId="83" fillId="37" borderId="36" xfId="0" applyFont="1" applyFill="1" applyBorder="1" applyAlignment="1" applyProtection="1">
      <alignment horizontal="center" vertical="center" wrapText="1"/>
      <protection/>
    </xf>
    <xf numFmtId="0" fontId="83" fillId="0" borderId="14" xfId="0" applyFont="1" applyBorder="1" applyAlignment="1" applyProtection="1">
      <alignment horizontal="center" vertical="center" wrapText="1"/>
      <protection/>
    </xf>
    <xf numFmtId="0" fontId="75" fillId="37" borderId="59" xfId="0" applyFont="1" applyFill="1" applyBorder="1" applyAlignment="1" applyProtection="1">
      <alignment horizontal="center" wrapText="1"/>
      <protection/>
    </xf>
    <xf numFmtId="0" fontId="75" fillId="37" borderId="60" xfId="0" applyFont="1" applyFill="1" applyBorder="1" applyAlignment="1" applyProtection="1">
      <alignment horizontal="center" wrapText="1"/>
      <protection/>
    </xf>
    <xf numFmtId="0" fontId="75" fillId="37" borderId="61" xfId="0" applyFont="1" applyFill="1" applyBorder="1" applyAlignment="1" applyProtection="1">
      <alignment horizontal="center" wrapText="1"/>
      <protection/>
    </xf>
    <xf numFmtId="0" fontId="48" fillId="2" borderId="14" xfId="0" applyFont="1" applyFill="1" applyBorder="1" applyAlignment="1" applyProtection="1">
      <alignment horizontal="center" vertical="center" wrapText="1"/>
      <protection locked="0"/>
    </xf>
    <xf numFmtId="0" fontId="75" fillId="0" borderId="14" xfId="0" applyFont="1" applyBorder="1" applyAlignment="1" applyProtection="1">
      <alignment horizontal="center" vertical="top" wrapText="1"/>
      <protection/>
    </xf>
    <xf numFmtId="0" fontId="87" fillId="4" borderId="44" xfId="0" applyFont="1" applyFill="1" applyBorder="1" applyAlignment="1" applyProtection="1">
      <alignment horizontal="center" vertical="center" textRotation="90" wrapText="1"/>
      <protection/>
    </xf>
    <xf numFmtId="0" fontId="87" fillId="4" borderId="14" xfId="0" applyFont="1" applyFill="1" applyBorder="1" applyAlignment="1" applyProtection="1">
      <alignment horizontal="center" vertical="center" textRotation="90" wrapText="1"/>
      <protection/>
    </xf>
    <xf numFmtId="0" fontId="74" fillId="0" borderId="14" xfId="0" applyFont="1" applyBorder="1" applyAlignment="1" applyProtection="1">
      <alignment horizontal="center" vertical="center" wrapText="1"/>
      <protection locked="0"/>
    </xf>
    <xf numFmtId="0" fontId="12" fillId="38" borderId="14" xfId="0" applyFont="1" applyFill="1" applyBorder="1" applyAlignment="1" applyProtection="1">
      <alignment horizontal="center" vertical="justify"/>
      <protection/>
    </xf>
    <xf numFmtId="0" fontId="8" fillId="38" borderId="14" xfId="0" applyFont="1" applyFill="1" applyBorder="1" applyAlignment="1" applyProtection="1">
      <alignment horizontal="center" vertical="center"/>
      <protection/>
    </xf>
    <xf numFmtId="0" fontId="83" fillId="39" borderId="14" xfId="0" applyFont="1" applyFill="1" applyBorder="1" applyAlignment="1" applyProtection="1">
      <alignment horizontal="center" vertical="center"/>
      <protection/>
    </xf>
    <xf numFmtId="0" fontId="84" fillId="0" borderId="62" xfId="0" applyFont="1" applyBorder="1" applyAlignment="1" applyProtection="1">
      <alignment horizontal="center" textRotation="90" wrapText="1"/>
      <protection/>
    </xf>
    <xf numFmtId="0" fontId="84" fillId="0" borderId="49" xfId="0" applyFont="1" applyBorder="1" applyAlignment="1" applyProtection="1">
      <alignment horizontal="center" textRotation="90" wrapText="1"/>
      <protection/>
    </xf>
    <xf numFmtId="0" fontId="74" fillId="0" borderId="62" xfId="0" applyFont="1" applyBorder="1" applyAlignment="1" applyProtection="1">
      <alignment horizontal="center" textRotation="90" wrapText="1"/>
      <protection/>
    </xf>
    <xf numFmtId="0" fontId="74" fillId="0" borderId="49" xfId="0" applyFont="1" applyBorder="1" applyAlignment="1" applyProtection="1">
      <alignment horizontal="center" textRotation="90" wrapText="1"/>
      <protection/>
    </xf>
    <xf numFmtId="0" fontId="84" fillId="0" borderId="44" xfId="0" applyFont="1" applyBorder="1" applyAlignment="1" applyProtection="1">
      <alignment horizontal="center" vertical="center" textRotation="90" wrapText="1"/>
      <protection/>
    </xf>
    <xf numFmtId="0" fontId="84" fillId="0" borderId="14" xfId="0" applyFont="1" applyBorder="1" applyAlignment="1" applyProtection="1">
      <alignment horizontal="center" vertical="center" textRotation="90" wrapText="1"/>
      <protection/>
    </xf>
    <xf numFmtId="0" fontId="74" fillId="34" borderId="14" xfId="0" applyFont="1" applyFill="1" applyBorder="1" applyAlignment="1" applyProtection="1">
      <alignment horizontal="center" vertical="center" wrapText="1"/>
      <protection/>
    </xf>
    <xf numFmtId="0" fontId="84" fillId="0" borderId="37" xfId="0" applyFont="1" applyBorder="1" applyAlignment="1" applyProtection="1">
      <alignment horizontal="center" vertical="center" wrapText="1"/>
      <protection/>
    </xf>
    <xf numFmtId="0" fontId="84" fillId="0" borderId="38" xfId="0" applyFont="1" applyBorder="1" applyAlignment="1" applyProtection="1">
      <alignment horizontal="center" vertical="center" wrapText="1"/>
      <protection/>
    </xf>
    <xf numFmtId="0" fontId="83" fillId="40" borderId="43" xfId="0" applyFont="1" applyFill="1" applyBorder="1" applyAlignment="1" applyProtection="1">
      <alignment horizontal="center" vertical="center" wrapText="1"/>
      <protection/>
    </xf>
    <xf numFmtId="0" fontId="83" fillId="40" borderId="29" xfId="0" applyFont="1" applyFill="1" applyBorder="1" applyAlignment="1" applyProtection="1">
      <alignment horizontal="center" vertical="center" wrapText="1"/>
      <protection/>
    </xf>
    <xf numFmtId="0" fontId="75" fillId="41" borderId="63" xfId="0" applyFont="1" applyFill="1" applyBorder="1" applyAlignment="1" applyProtection="1">
      <alignment horizontal="center" vertical="center" wrapText="1"/>
      <protection/>
    </xf>
    <xf numFmtId="0" fontId="75" fillId="41" borderId="60" xfId="0" applyFont="1" applyFill="1" applyBorder="1" applyAlignment="1" applyProtection="1">
      <alignment horizontal="center" vertical="center" wrapText="1"/>
      <protection/>
    </xf>
    <xf numFmtId="0" fontId="75" fillId="41" borderId="61" xfId="0" applyFont="1" applyFill="1" applyBorder="1" applyAlignment="1" applyProtection="1">
      <alignment horizontal="center" vertical="center" wrapText="1"/>
      <protection/>
    </xf>
    <xf numFmtId="0" fontId="75" fillId="41" borderId="64" xfId="0" applyFont="1" applyFill="1" applyBorder="1" applyAlignment="1" applyProtection="1">
      <alignment horizontal="center" vertical="center" wrapText="1"/>
      <protection/>
    </xf>
    <xf numFmtId="0" fontId="75" fillId="41" borderId="50" xfId="0" applyFont="1" applyFill="1" applyBorder="1" applyAlignment="1" applyProtection="1">
      <alignment horizontal="center" vertical="center" wrapText="1"/>
      <protection/>
    </xf>
    <xf numFmtId="0" fontId="75" fillId="41" borderId="12" xfId="0" applyFont="1" applyFill="1" applyBorder="1" applyAlignment="1" applyProtection="1">
      <alignment horizontal="center" vertical="center" wrapText="1"/>
      <protection/>
    </xf>
    <xf numFmtId="0" fontId="75" fillId="41" borderId="65" xfId="0" applyFont="1" applyFill="1" applyBorder="1" applyAlignment="1" applyProtection="1">
      <alignment horizontal="center" vertical="center" wrapText="1"/>
      <protection/>
    </xf>
    <xf numFmtId="0" fontId="75" fillId="41" borderId="55" xfId="0" applyFont="1" applyFill="1" applyBorder="1" applyAlignment="1" applyProtection="1">
      <alignment horizontal="center" vertical="center" wrapText="1"/>
      <protection/>
    </xf>
    <xf numFmtId="0" fontId="75" fillId="41" borderId="13" xfId="0" applyFont="1" applyFill="1" applyBorder="1" applyAlignment="1" applyProtection="1">
      <alignment horizontal="center" vertical="center" wrapText="1"/>
      <protection/>
    </xf>
    <xf numFmtId="0" fontId="74" fillId="0" borderId="15" xfId="0" applyFont="1" applyBorder="1" applyAlignment="1" applyProtection="1">
      <alignment horizontal="center" vertical="center" wrapText="1"/>
      <protection locked="0"/>
    </xf>
    <xf numFmtId="0" fontId="74" fillId="34" borderId="15" xfId="0" applyFont="1" applyFill="1" applyBorder="1" applyAlignment="1" applyProtection="1">
      <alignment horizontal="center" vertical="center" wrapText="1"/>
      <protection/>
    </xf>
    <xf numFmtId="0" fontId="74" fillId="0" borderId="37" xfId="0" applyFont="1" applyFill="1" applyBorder="1" applyAlignment="1" applyProtection="1">
      <alignment horizontal="center" vertical="center" wrapText="1"/>
      <protection locked="0"/>
    </xf>
    <xf numFmtId="0" fontId="74" fillId="0" borderId="38" xfId="0" applyFont="1" applyFill="1" applyBorder="1" applyAlignment="1" applyProtection="1">
      <alignment horizontal="center" vertical="center" wrapText="1"/>
      <protection locked="0"/>
    </xf>
    <xf numFmtId="0" fontId="74" fillId="0" borderId="54" xfId="0" applyFont="1" applyFill="1" applyBorder="1" applyAlignment="1" applyProtection="1">
      <alignment horizontal="center" vertical="center" wrapText="1"/>
      <protection locked="0"/>
    </xf>
    <xf numFmtId="0" fontId="74" fillId="0" borderId="56" xfId="0" applyFont="1" applyFill="1" applyBorder="1" applyAlignment="1" applyProtection="1">
      <alignment horizontal="center" vertical="center" wrapText="1"/>
      <protection locked="0"/>
    </xf>
    <xf numFmtId="0" fontId="72" fillId="0" borderId="14" xfId="0" applyFont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75" fillId="34" borderId="14" xfId="0" applyFont="1" applyFill="1" applyBorder="1" applyAlignment="1" applyProtection="1">
      <alignment horizontal="center" vertical="center" wrapText="1"/>
      <protection/>
    </xf>
    <xf numFmtId="0" fontId="88" fillId="0" borderId="14" xfId="0" applyFont="1" applyBorder="1" applyAlignment="1" applyProtection="1">
      <alignment horizontal="left"/>
      <protection/>
    </xf>
    <xf numFmtId="0" fontId="74" fillId="0" borderId="14" xfId="0" applyFont="1" applyBorder="1" applyAlignment="1" applyProtection="1">
      <alignment horizontal="center"/>
      <protection locked="0"/>
    </xf>
    <xf numFmtId="0" fontId="83" fillId="39" borderId="37" xfId="0" applyFont="1" applyFill="1" applyBorder="1" applyAlignment="1" applyProtection="1">
      <alignment horizontal="center" vertical="center"/>
      <protection/>
    </xf>
    <xf numFmtId="0" fontId="83" fillId="39" borderId="38" xfId="0" applyFont="1" applyFill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75" fillId="34" borderId="51" xfId="0" applyFont="1" applyFill="1" applyBorder="1" applyAlignment="1" applyProtection="1">
      <alignment horizontal="center" vertical="center" wrapText="1"/>
      <protection/>
    </xf>
    <xf numFmtId="0" fontId="75" fillId="34" borderId="52" xfId="0" applyFont="1" applyFill="1" applyBorder="1" applyAlignment="1" applyProtection="1">
      <alignment horizontal="center" vertical="center" wrapText="1"/>
      <protection/>
    </xf>
    <xf numFmtId="0" fontId="75" fillId="34" borderId="53" xfId="0" applyFont="1" applyFill="1" applyBorder="1" applyAlignment="1" applyProtection="1">
      <alignment horizontal="center" vertical="center" wrapText="1"/>
      <protection/>
    </xf>
    <xf numFmtId="0" fontId="75" fillId="34" borderId="18" xfId="0" applyFont="1" applyFill="1" applyBorder="1" applyAlignment="1" applyProtection="1">
      <alignment horizontal="center" vertical="center" wrapText="1"/>
      <protection/>
    </xf>
    <xf numFmtId="0" fontId="75" fillId="34" borderId="0" xfId="0" applyFont="1" applyFill="1" applyBorder="1" applyAlignment="1" applyProtection="1">
      <alignment horizontal="center" vertical="center" wrapText="1"/>
      <protection/>
    </xf>
    <xf numFmtId="0" fontId="75" fillId="34" borderId="3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/>
      <protection locked="0"/>
    </xf>
    <xf numFmtId="0" fontId="75" fillId="0" borderId="66" xfId="0" applyFont="1" applyBorder="1" applyAlignment="1" applyProtection="1">
      <alignment horizontal="center" vertical="center" wrapText="1"/>
      <protection locked="0"/>
    </xf>
    <xf numFmtId="0" fontId="75" fillId="0" borderId="67" xfId="0" applyFont="1" applyBorder="1" applyAlignment="1" applyProtection="1">
      <alignment horizontal="center" vertical="center" wrapText="1"/>
      <protection locked="0"/>
    </xf>
    <xf numFmtId="0" fontId="75" fillId="0" borderId="68" xfId="0" applyFont="1" applyBorder="1" applyAlignment="1" applyProtection="1">
      <alignment horizontal="center" vertical="center" wrapText="1"/>
      <protection locked="0"/>
    </xf>
    <xf numFmtId="0" fontId="75" fillId="0" borderId="69" xfId="0" applyFont="1" applyBorder="1" applyAlignment="1" applyProtection="1">
      <alignment horizontal="center" vertical="center" wrapText="1"/>
      <protection locked="0"/>
    </xf>
    <xf numFmtId="0" fontId="75" fillId="0" borderId="70" xfId="0" applyFont="1" applyBorder="1" applyAlignment="1" applyProtection="1">
      <alignment horizontal="center" vertical="center" wrapText="1"/>
      <protection locked="0"/>
    </xf>
    <xf numFmtId="0" fontId="75" fillId="0" borderId="71" xfId="0" applyFont="1" applyBorder="1" applyAlignment="1" applyProtection="1">
      <alignment horizontal="center" vertical="center" wrapText="1"/>
      <protection locked="0"/>
    </xf>
    <xf numFmtId="0" fontId="75" fillId="0" borderId="18" xfId="0" applyFont="1" applyBorder="1" applyAlignment="1" applyProtection="1">
      <alignment horizontal="center" vertical="center" wrapText="1"/>
      <protection locked="0"/>
    </xf>
    <xf numFmtId="0" fontId="75" fillId="0" borderId="0" xfId="0" applyFont="1" applyBorder="1" applyAlignment="1" applyProtection="1">
      <alignment horizontal="center" vertical="center" wrapText="1"/>
      <protection locked="0"/>
    </xf>
    <xf numFmtId="0" fontId="75" fillId="0" borderId="33" xfId="0" applyFont="1" applyBorder="1" applyAlignment="1" applyProtection="1">
      <alignment horizontal="center" vertical="center" wrapText="1"/>
      <protection locked="0"/>
    </xf>
    <xf numFmtId="0" fontId="75" fillId="0" borderId="34" xfId="0" applyFont="1" applyBorder="1" applyAlignment="1" applyProtection="1">
      <alignment horizontal="center" vertical="center" wrapText="1"/>
      <protection locked="0"/>
    </xf>
    <xf numFmtId="0" fontId="75" fillId="0" borderId="35" xfId="0" applyFont="1" applyBorder="1" applyAlignment="1" applyProtection="1">
      <alignment horizontal="center" vertical="center" wrapText="1"/>
      <protection locked="0"/>
    </xf>
    <xf numFmtId="0" fontId="75" fillId="0" borderId="36" xfId="0" applyFont="1" applyBorder="1" applyAlignment="1" applyProtection="1">
      <alignment horizontal="center" vertical="center" wrapText="1"/>
      <protection locked="0"/>
    </xf>
    <xf numFmtId="0" fontId="47" fillId="0" borderId="51" xfId="0" applyFont="1" applyBorder="1" applyAlignment="1" applyProtection="1">
      <alignment horizontal="center" vertical="center"/>
      <protection/>
    </xf>
    <xf numFmtId="0" fontId="47" fillId="0" borderId="52" xfId="0" applyFont="1" applyBorder="1" applyAlignment="1" applyProtection="1">
      <alignment horizontal="center" vertical="center"/>
      <protection/>
    </xf>
    <xf numFmtId="0" fontId="47" fillId="0" borderId="53" xfId="0" applyFont="1" applyBorder="1" applyAlignment="1" applyProtection="1">
      <alignment horizontal="center" vertical="center"/>
      <protection/>
    </xf>
    <xf numFmtId="0" fontId="47" fillId="0" borderId="34" xfId="0" applyFont="1" applyBorder="1" applyAlignment="1" applyProtection="1">
      <alignment horizontal="center" vertical="center"/>
      <protection/>
    </xf>
    <xf numFmtId="0" fontId="47" fillId="0" borderId="35" xfId="0" applyFont="1" applyBorder="1" applyAlignment="1" applyProtection="1">
      <alignment horizontal="center" vertical="center"/>
      <protection/>
    </xf>
    <xf numFmtId="0" fontId="47" fillId="0" borderId="36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48" fillId="0" borderId="37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75" fillId="0" borderId="51" xfId="0" applyFont="1" applyBorder="1" applyAlignment="1" applyProtection="1">
      <alignment horizontal="center" vertical="center" wrapText="1"/>
      <protection locked="0"/>
    </xf>
    <xf numFmtId="0" fontId="75" fillId="0" borderId="52" xfId="0" applyFont="1" applyBorder="1" applyAlignment="1" applyProtection="1">
      <alignment horizontal="center" vertical="center" wrapText="1"/>
      <protection locked="0"/>
    </xf>
    <xf numFmtId="0" fontId="75" fillId="0" borderId="53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2" fillId="33" borderId="0" xfId="0" applyFont="1" applyFill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/>
      <protection/>
    </xf>
    <xf numFmtId="0" fontId="89" fillId="0" borderId="0" xfId="0" applyFont="1" applyAlignment="1" applyProtection="1">
      <alignment/>
      <protection/>
    </xf>
    <xf numFmtId="0" fontId="88" fillId="0" borderId="37" xfId="0" applyFont="1" applyBorder="1" applyAlignment="1" applyProtection="1">
      <alignment vertical="center"/>
      <protection locked="0"/>
    </xf>
    <xf numFmtId="0" fontId="88" fillId="0" borderId="50" xfId="0" applyFont="1" applyBorder="1" applyAlignment="1" applyProtection="1">
      <alignment vertical="center"/>
      <protection locked="0"/>
    </xf>
    <xf numFmtId="0" fontId="88" fillId="0" borderId="38" xfId="0" applyFont="1" applyBorder="1" applyAlignment="1" applyProtection="1">
      <alignment vertical="center"/>
      <protection locked="0"/>
    </xf>
    <xf numFmtId="0" fontId="83" fillId="33" borderId="0" xfId="0" applyFont="1" applyFill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2" fontId="9" fillId="0" borderId="39" xfId="0" applyNumberFormat="1" applyFont="1" applyBorder="1" applyAlignment="1" applyProtection="1">
      <alignment horizontal="center" vertical="center"/>
      <protection/>
    </xf>
    <xf numFmtId="2" fontId="9" fillId="0" borderId="40" xfId="0" applyNumberFormat="1" applyFont="1" applyBorder="1" applyAlignment="1" applyProtection="1">
      <alignment horizontal="center" vertical="center"/>
      <protection/>
    </xf>
    <xf numFmtId="2" fontId="9" fillId="0" borderId="41" xfId="0" applyNumberFormat="1" applyFont="1" applyBorder="1" applyAlignment="1" applyProtection="1">
      <alignment horizontal="center" vertical="center"/>
      <protection/>
    </xf>
    <xf numFmtId="2" fontId="9" fillId="0" borderId="42" xfId="0" applyNumberFormat="1" applyFont="1" applyBorder="1" applyAlignment="1" applyProtection="1">
      <alignment horizontal="center" vertical="center"/>
      <protection/>
    </xf>
    <xf numFmtId="1" fontId="9" fillId="0" borderId="39" xfId="0" applyNumberFormat="1" applyFont="1" applyBorder="1" applyAlignment="1" applyProtection="1">
      <alignment horizontal="center" vertical="center"/>
      <protection/>
    </xf>
    <xf numFmtId="1" fontId="9" fillId="0" borderId="40" xfId="0" applyNumberFormat="1" applyFont="1" applyBorder="1" applyAlignment="1" applyProtection="1">
      <alignment horizontal="center" vertical="center"/>
      <protection/>
    </xf>
    <xf numFmtId="1" fontId="9" fillId="0" borderId="41" xfId="0" applyNumberFormat="1" applyFont="1" applyBorder="1" applyAlignment="1" applyProtection="1">
      <alignment horizontal="center" vertical="center"/>
      <protection/>
    </xf>
    <xf numFmtId="1" fontId="9" fillId="0" borderId="42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9525</xdr:rowOff>
    </xdr:from>
    <xdr:to>
      <xdr:col>12</xdr:col>
      <xdr:colOff>714375</xdr:colOff>
      <xdr:row>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628775" y="9525"/>
          <a:ext cx="4705350" cy="533400"/>
        </a:xfrm>
        <a:prstGeom prst="roundRect">
          <a:avLst/>
        </a:prstGeom>
        <a:solidFill>
          <a:srgbClr val="DBE5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RÉCAPITULATIVE DES NOTES PROPOSÉES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 CUISINE CCF épreuve EP1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85725</xdr:colOff>
      <xdr:row>0</xdr:row>
      <xdr:rowOff>28575</xdr:rowOff>
    </xdr:from>
    <xdr:to>
      <xdr:col>2</xdr:col>
      <xdr:colOff>238125</xdr:colOff>
      <xdr:row>3</xdr:row>
      <xdr:rowOff>19050</xdr:rowOff>
    </xdr:to>
    <xdr:pic>
      <xdr:nvPicPr>
        <xdr:cNvPr id="2" name="Image 3" descr="Logo_Bx_J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35</xdr:row>
      <xdr:rowOff>114300</xdr:rowOff>
    </xdr:from>
    <xdr:to>
      <xdr:col>7</xdr:col>
      <xdr:colOff>123825</xdr:colOff>
      <xdr:row>42</xdr:row>
      <xdr:rowOff>85725</xdr:rowOff>
    </xdr:to>
    <xdr:sp>
      <xdr:nvSpPr>
        <xdr:cNvPr id="3" name="AutoShape 1"/>
        <xdr:cNvSpPr>
          <a:spLocks/>
        </xdr:cNvSpPr>
      </xdr:nvSpPr>
      <xdr:spPr>
        <a:xfrm>
          <a:off x="2971800" y="6286500"/>
          <a:ext cx="114300" cy="838200"/>
        </a:xfrm>
        <a:prstGeom prst="leftBrace">
          <a:avLst>
            <a:gd name="adj" fmla="val -464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123825</xdr:rowOff>
    </xdr:from>
    <xdr:to>
      <xdr:col>2</xdr:col>
      <xdr:colOff>485775</xdr:colOff>
      <xdr:row>39</xdr:row>
      <xdr:rowOff>95250</xdr:rowOff>
    </xdr:to>
    <xdr:sp>
      <xdr:nvSpPr>
        <xdr:cNvPr id="4" name="Rectangle 2"/>
        <xdr:cNvSpPr>
          <a:spLocks/>
        </xdr:cNvSpPr>
      </xdr:nvSpPr>
      <xdr:spPr>
        <a:xfrm>
          <a:off x="38100" y="6419850"/>
          <a:ext cx="1533525" cy="3429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SYNTHESE</a:t>
          </a:r>
        </a:p>
      </xdr:txBody>
    </xdr:sp>
    <xdr:clientData/>
  </xdr:twoCellAnchor>
  <xdr:twoCellAnchor>
    <xdr:from>
      <xdr:col>19</xdr:col>
      <xdr:colOff>419100</xdr:colOff>
      <xdr:row>5</xdr:row>
      <xdr:rowOff>219075</xdr:rowOff>
    </xdr:from>
    <xdr:to>
      <xdr:col>20</xdr:col>
      <xdr:colOff>238125</xdr:colOff>
      <xdr:row>8</xdr:row>
      <xdr:rowOff>133350</xdr:rowOff>
    </xdr:to>
    <xdr:sp>
      <xdr:nvSpPr>
        <xdr:cNvPr id="5" name="Flèche droite rayée 5"/>
        <xdr:cNvSpPr>
          <a:spLocks/>
        </xdr:cNvSpPr>
      </xdr:nvSpPr>
      <xdr:spPr>
        <a:xfrm rot="5400000">
          <a:off x="10477500" y="1343025"/>
          <a:ext cx="809625" cy="647700"/>
        </a:xfrm>
        <a:custGeom>
          <a:pathLst>
            <a:path h="576792" w="500592">
              <a:moveTo>
                <a:pt x="0" y="144198"/>
              </a:moveTo>
              <a:lnTo>
                <a:pt x="15644" y="144198"/>
              </a:lnTo>
              <a:lnTo>
                <a:pt x="15644" y="432594"/>
              </a:lnTo>
              <a:lnTo>
                <a:pt x="0" y="432594"/>
              </a:lnTo>
              <a:close/>
              <a:moveTo>
                <a:pt x="0" y="432594"/>
              </a:moveTo>
              <a:lnTo>
                <a:pt x="31287" y="144198"/>
              </a:lnTo>
              <a:lnTo>
                <a:pt x="62574" y="144198"/>
              </a:lnTo>
              <a:lnTo>
                <a:pt x="62574" y="432594"/>
              </a:lnTo>
              <a:close/>
              <a:moveTo>
                <a:pt x="62574" y="432594"/>
              </a:moveTo>
              <a:lnTo>
                <a:pt x="31287" y="432594"/>
              </a:lnTo>
              <a:lnTo>
                <a:pt x="78217" y="144198"/>
              </a:lnTo>
              <a:lnTo>
                <a:pt x="250296" y="144198"/>
              </a:lnTo>
              <a:lnTo>
                <a:pt x="250296" y="0"/>
              </a:lnTo>
              <a:lnTo>
                <a:pt x="500592" y="288396"/>
              </a:lnTo>
              <a:lnTo>
                <a:pt x="250296" y="57679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57150</xdr:colOff>
      <xdr:row>0</xdr:row>
      <xdr:rowOff>466725</xdr:rowOff>
    </xdr:from>
    <xdr:to>
      <xdr:col>18</xdr:col>
      <xdr:colOff>581025</xdr:colOff>
      <xdr:row>3</xdr:row>
      <xdr:rowOff>38100</xdr:rowOff>
    </xdr:to>
    <xdr:pic>
      <xdr:nvPicPr>
        <xdr:cNvPr id="6" name="Image 6" descr="600px-panneau_attention_sv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4667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35</xdr:row>
      <xdr:rowOff>76200</xdr:rowOff>
    </xdr:from>
    <xdr:to>
      <xdr:col>7</xdr:col>
      <xdr:colOff>247650</xdr:colOff>
      <xdr:row>42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352800" y="9020175"/>
          <a:ext cx="114300" cy="1038225"/>
        </a:xfrm>
        <a:prstGeom prst="leftBrace">
          <a:avLst>
            <a:gd name="adj" fmla="val -4461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37</xdr:row>
      <xdr:rowOff>57150</xdr:rowOff>
    </xdr:from>
    <xdr:to>
      <xdr:col>1</xdr:col>
      <xdr:colOff>1638300</xdr:colOff>
      <xdr:row>39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23850" y="9305925"/>
          <a:ext cx="1514475" cy="4000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SYNTHESE</a:t>
          </a:r>
        </a:p>
      </xdr:txBody>
    </xdr:sp>
    <xdr:clientData/>
  </xdr:twoCellAnchor>
  <xdr:twoCellAnchor>
    <xdr:from>
      <xdr:col>1</xdr:col>
      <xdr:colOff>1647825</xdr:colOff>
      <xdr:row>0</xdr:row>
      <xdr:rowOff>190500</xdr:rowOff>
    </xdr:from>
    <xdr:to>
      <xdr:col>11</xdr:col>
      <xdr:colOff>190500</xdr:colOff>
      <xdr:row>2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1847850" y="190500"/>
          <a:ext cx="2628900" cy="771525"/>
        </a:xfrm>
        <a:prstGeom prst="roundRect">
          <a:avLst/>
        </a:prstGeom>
        <a:solidFill>
          <a:srgbClr val="DBE5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RÉCAPITULATIVE DES NOTES PROPOSÉES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 CUISINE CCF épreuve EP2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133350</xdr:colOff>
      <xdr:row>0</xdr:row>
      <xdr:rowOff>28575</xdr:rowOff>
    </xdr:from>
    <xdr:to>
      <xdr:col>1</xdr:col>
      <xdr:colOff>1476375</xdr:colOff>
      <xdr:row>0</xdr:row>
      <xdr:rowOff>28575</xdr:rowOff>
    </xdr:to>
    <xdr:pic>
      <xdr:nvPicPr>
        <xdr:cNvPr id="4" name="Image 3" descr="Logo_Bx_J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28575</xdr:rowOff>
    </xdr:from>
    <xdr:to>
      <xdr:col>1</xdr:col>
      <xdr:colOff>1266825</xdr:colOff>
      <xdr:row>2</xdr:row>
      <xdr:rowOff>295275</xdr:rowOff>
    </xdr:to>
    <xdr:pic>
      <xdr:nvPicPr>
        <xdr:cNvPr id="5" name="Image 21" descr="logo-ac-bx-cc11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8575"/>
          <a:ext cx="1228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152400</xdr:rowOff>
    </xdr:from>
    <xdr:to>
      <xdr:col>7</xdr:col>
      <xdr:colOff>1438275</xdr:colOff>
      <xdr:row>1</xdr:row>
      <xdr:rowOff>495300</xdr:rowOff>
    </xdr:to>
    <xdr:sp>
      <xdr:nvSpPr>
        <xdr:cNvPr id="1" name="AutoShape 1"/>
        <xdr:cNvSpPr>
          <a:spLocks/>
        </xdr:cNvSpPr>
      </xdr:nvSpPr>
      <xdr:spPr>
        <a:xfrm>
          <a:off x="1285875" y="152400"/>
          <a:ext cx="3743325" cy="533400"/>
        </a:xfrm>
        <a:prstGeom prst="roundRect">
          <a:avLst/>
        </a:prstGeom>
        <a:solidFill>
          <a:srgbClr val="DBE5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RÉCAPITULATIVE DES NOTES PROPOSÉES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 CUISINE CCF épreuve EP3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28575</xdr:rowOff>
    </xdr:from>
    <xdr:to>
      <xdr:col>2</xdr:col>
      <xdr:colOff>409575</xdr:colOff>
      <xdr:row>2</xdr:row>
      <xdr:rowOff>190500</xdr:rowOff>
    </xdr:to>
    <xdr:pic>
      <xdr:nvPicPr>
        <xdr:cNvPr id="2" name="Image 3" descr="Logo_Bx_J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38</xdr:row>
      <xdr:rowOff>85725</xdr:rowOff>
    </xdr:from>
    <xdr:to>
      <xdr:col>1</xdr:col>
      <xdr:colOff>304800</xdr:colOff>
      <xdr:row>41</xdr:row>
      <xdr:rowOff>57150</xdr:rowOff>
    </xdr:to>
    <xdr:sp>
      <xdr:nvSpPr>
        <xdr:cNvPr id="3" name="Rectangle 2"/>
        <xdr:cNvSpPr>
          <a:spLocks/>
        </xdr:cNvSpPr>
      </xdr:nvSpPr>
      <xdr:spPr>
        <a:xfrm>
          <a:off x="57150" y="8582025"/>
          <a:ext cx="704850" cy="4286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SYNTHESE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0</xdr:rowOff>
    </xdr:from>
    <xdr:to>
      <xdr:col>1</xdr:col>
      <xdr:colOff>171450</xdr:colOff>
      <xdr:row>100</xdr:row>
      <xdr:rowOff>0</xdr:rowOff>
    </xdr:to>
    <xdr:pic>
      <xdr:nvPicPr>
        <xdr:cNvPr id="1" name="Picture 3" descr="Logo simplifi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7395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457200</xdr:colOff>
      <xdr:row>4</xdr:row>
      <xdr:rowOff>104775</xdr:rowOff>
    </xdr:to>
    <xdr:pic>
      <xdr:nvPicPr>
        <xdr:cNvPr id="2" name="Image 4" descr="logo-ac-bx-cc11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6200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50</xdr:row>
      <xdr:rowOff>171450</xdr:rowOff>
    </xdr:from>
    <xdr:to>
      <xdr:col>1</xdr:col>
      <xdr:colOff>447675</xdr:colOff>
      <xdr:row>55</xdr:row>
      <xdr:rowOff>38100</xdr:rowOff>
    </xdr:to>
    <xdr:pic>
      <xdr:nvPicPr>
        <xdr:cNvPr id="3" name="Image 5" descr="logo-ac-bx-cc11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29652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08"/>
  <sheetViews>
    <sheetView showGridLines="0" zoomScalePageLayoutView="0" workbookViewId="0" topLeftCell="B1">
      <selection activeCell="B11" sqref="B11:D11"/>
    </sheetView>
  </sheetViews>
  <sheetFormatPr defaultColWidth="11.421875" defaultRowHeight="15"/>
  <cols>
    <col min="1" max="1" width="3.00390625" style="8" customWidth="1"/>
    <col min="2" max="2" width="13.28125" style="8" customWidth="1"/>
    <col min="3" max="3" width="8.140625" style="8" customWidth="1"/>
    <col min="4" max="4" width="1.7109375" style="8" customWidth="1"/>
    <col min="5" max="5" width="11.421875" style="8" customWidth="1"/>
    <col min="6" max="6" width="3.7109375" style="8" customWidth="1"/>
    <col min="7" max="8" width="3.140625" style="8" customWidth="1"/>
    <col min="9" max="9" width="11.421875" style="8" customWidth="1"/>
    <col min="10" max="10" width="12.140625" style="8" customWidth="1"/>
    <col min="11" max="12" width="6.57421875" style="8" customWidth="1"/>
    <col min="13" max="13" width="13.140625" style="8" customWidth="1"/>
    <col min="14" max="14" width="11.421875" style="8" customWidth="1"/>
    <col min="15" max="15" width="9.8515625" style="8" customWidth="1"/>
    <col min="16" max="16" width="13.140625" style="8" customWidth="1"/>
    <col min="17" max="17" width="7.57421875" style="8" customWidth="1"/>
    <col min="18" max="18" width="2.28125" style="8" customWidth="1"/>
    <col min="19" max="19" width="9.140625" style="57" customWidth="1"/>
    <col min="20" max="20" width="14.8515625" style="57" customWidth="1"/>
    <col min="21" max="22" width="11.421875" style="57" customWidth="1"/>
    <col min="23" max="23" width="7.7109375" style="57" customWidth="1"/>
    <col min="24" max="24" width="11.421875" style="58" customWidth="1"/>
    <col min="25" max="16384" width="11.421875" style="8" customWidth="1"/>
  </cols>
  <sheetData>
    <row r="1" spans="14:17" ht="40.5" customHeight="1">
      <c r="N1" s="167" t="s">
        <v>23</v>
      </c>
      <c r="O1" s="167"/>
      <c r="P1" s="166" t="s">
        <v>16</v>
      </c>
      <c r="Q1" s="166"/>
    </row>
    <row r="2" spans="3:9" ht="4.5" customHeight="1">
      <c r="C2" s="105"/>
      <c r="D2" s="9"/>
      <c r="E2" s="10"/>
      <c r="F2" s="10"/>
      <c r="G2" s="10"/>
      <c r="H2" s="106"/>
      <c r="I2" s="106"/>
    </row>
    <row r="3" spans="3:25" ht="24.75" customHeight="1">
      <c r="C3" s="105"/>
      <c r="D3" s="9"/>
      <c r="E3" s="162" t="s">
        <v>17</v>
      </c>
      <c r="F3" s="162"/>
      <c r="G3" s="162"/>
      <c r="H3" s="162"/>
      <c r="I3" s="162"/>
      <c r="J3" s="162"/>
      <c r="K3" s="125"/>
      <c r="L3" s="125"/>
      <c r="M3" s="125"/>
      <c r="N3" s="125"/>
      <c r="O3" s="125"/>
      <c r="P3" s="125"/>
      <c r="S3" s="58"/>
      <c r="T3" s="59" t="s">
        <v>81</v>
      </c>
      <c r="X3" s="57"/>
      <c r="Y3" s="58"/>
    </row>
    <row r="4" spans="3:4" ht="3.75" customHeight="1" thickBot="1">
      <c r="C4" s="105"/>
      <c r="D4" s="9"/>
    </row>
    <row r="5" spans="2:20" ht="15" customHeight="1" thickTop="1">
      <c r="B5" s="115" t="s">
        <v>18</v>
      </c>
      <c r="C5" s="116"/>
      <c r="D5" s="116"/>
      <c r="E5" s="163" t="s">
        <v>0</v>
      </c>
      <c r="F5" s="164"/>
      <c r="G5" s="164"/>
      <c r="H5" s="164"/>
      <c r="I5" s="164"/>
      <c r="J5" s="164"/>
      <c r="K5" s="164"/>
      <c r="L5" s="164"/>
      <c r="M5" s="164"/>
      <c r="N5" s="164"/>
      <c r="O5" s="165"/>
      <c r="P5" s="126" t="s">
        <v>2</v>
      </c>
      <c r="T5" s="59" t="s">
        <v>82</v>
      </c>
    </row>
    <row r="6" spans="2:16" ht="17.25" customHeight="1">
      <c r="B6" s="117"/>
      <c r="C6" s="118"/>
      <c r="D6" s="118"/>
      <c r="E6" s="131" t="s">
        <v>19</v>
      </c>
      <c r="F6" s="132"/>
      <c r="G6" s="132"/>
      <c r="H6" s="132"/>
      <c r="I6" s="133"/>
      <c r="J6" s="92" t="s">
        <v>34</v>
      </c>
      <c r="K6" s="93"/>
      <c r="L6" s="93"/>
      <c r="M6" s="93"/>
      <c r="N6" s="94"/>
      <c r="O6" s="90" t="s">
        <v>1</v>
      </c>
      <c r="P6" s="127"/>
    </row>
    <row r="7" spans="2:16" ht="25.5" customHeight="1">
      <c r="B7" s="153" t="s">
        <v>22</v>
      </c>
      <c r="C7" s="154"/>
      <c r="D7" s="155"/>
      <c r="E7" s="134" t="s">
        <v>35</v>
      </c>
      <c r="F7" s="135"/>
      <c r="G7" s="135"/>
      <c r="H7" s="135"/>
      <c r="I7" s="136"/>
      <c r="J7" s="95"/>
      <c r="K7" s="96"/>
      <c r="L7" s="96"/>
      <c r="M7" s="96"/>
      <c r="N7" s="97"/>
      <c r="O7" s="90"/>
      <c r="P7" s="127"/>
    </row>
    <row r="8" spans="2:16" ht="15" customHeight="1">
      <c r="B8" s="156"/>
      <c r="C8" s="157"/>
      <c r="D8" s="158"/>
      <c r="E8" s="11" t="s">
        <v>5</v>
      </c>
      <c r="F8" s="99" t="s">
        <v>7</v>
      </c>
      <c r="G8" s="140"/>
      <c r="H8" s="100"/>
      <c r="I8" s="98" t="s">
        <v>20</v>
      </c>
      <c r="J8" s="11" t="s">
        <v>9</v>
      </c>
      <c r="K8" s="99" t="s">
        <v>12</v>
      </c>
      <c r="L8" s="100"/>
      <c r="M8" s="11" t="s">
        <v>14</v>
      </c>
      <c r="N8" s="98" t="s">
        <v>20</v>
      </c>
      <c r="O8" s="90"/>
      <c r="P8" s="128"/>
    </row>
    <row r="9" spans="2:16" ht="32.25" customHeight="1" thickBot="1">
      <c r="B9" s="156"/>
      <c r="C9" s="157"/>
      <c r="D9" s="158"/>
      <c r="E9" s="129" t="s">
        <v>6</v>
      </c>
      <c r="F9" s="141" t="s">
        <v>8</v>
      </c>
      <c r="G9" s="142"/>
      <c r="H9" s="143"/>
      <c r="I9" s="98"/>
      <c r="J9" s="12" t="s">
        <v>10</v>
      </c>
      <c r="K9" s="101" t="s">
        <v>13</v>
      </c>
      <c r="L9" s="102"/>
      <c r="M9" s="12" t="s">
        <v>33</v>
      </c>
      <c r="N9" s="98"/>
      <c r="O9" s="91"/>
      <c r="P9" s="13" t="s">
        <v>3</v>
      </c>
    </row>
    <row r="10" spans="2:23" ht="15" customHeight="1" thickTop="1">
      <c r="B10" s="159"/>
      <c r="C10" s="160"/>
      <c r="D10" s="161"/>
      <c r="E10" s="130"/>
      <c r="F10" s="144"/>
      <c r="G10" s="145"/>
      <c r="H10" s="146"/>
      <c r="I10" s="98"/>
      <c r="J10" s="14" t="s">
        <v>11</v>
      </c>
      <c r="K10" s="103" t="s">
        <v>8</v>
      </c>
      <c r="L10" s="104"/>
      <c r="M10" s="14" t="s">
        <v>15</v>
      </c>
      <c r="N10" s="98"/>
      <c r="O10" s="15" t="s">
        <v>21</v>
      </c>
      <c r="P10" s="16" t="s">
        <v>4</v>
      </c>
      <c r="S10" s="60" t="s">
        <v>55</v>
      </c>
      <c r="T10" s="61"/>
      <c r="U10" s="61"/>
      <c r="V10" s="61"/>
      <c r="W10" s="62"/>
    </row>
    <row r="11" spans="1:23" ht="12" customHeight="1">
      <c r="A11" s="17">
        <v>1</v>
      </c>
      <c r="B11" s="124"/>
      <c r="C11" s="118"/>
      <c r="D11" s="118"/>
      <c r="E11" s="6"/>
      <c r="F11" s="113"/>
      <c r="G11" s="147"/>
      <c r="H11" s="114"/>
      <c r="I11" s="18">
        <f>IF(E11="","",SUM(E11:H11))</f>
      </c>
      <c r="J11" s="6"/>
      <c r="K11" s="113"/>
      <c r="L11" s="114"/>
      <c r="M11" s="6"/>
      <c r="N11" s="19">
        <f>IF(J11="","",SUM(J11:M11))</f>
      </c>
      <c r="O11" s="20">
        <f aca="true" t="shared" si="0" ref="O11:O25">IF(E11="","",I11+N11)</f>
      </c>
      <c r="P11" s="4">
        <f>IF(E11="","",ROUNDUP(((O11/4))*2,0)/2)</f>
      </c>
      <c r="Q11" s="1"/>
      <c r="R11" s="1"/>
      <c r="S11" s="63" t="s">
        <v>56</v>
      </c>
      <c r="T11" s="64"/>
      <c r="U11" s="64"/>
      <c r="V11" s="64"/>
      <c r="W11" s="65"/>
    </row>
    <row r="12" spans="1:23" ht="12" customHeight="1">
      <c r="A12" s="21">
        <v>2</v>
      </c>
      <c r="B12" s="117"/>
      <c r="C12" s="118"/>
      <c r="D12" s="118"/>
      <c r="E12" s="6"/>
      <c r="F12" s="113"/>
      <c r="G12" s="147"/>
      <c r="H12" s="114"/>
      <c r="I12" s="18">
        <f aca="true" t="shared" si="1" ref="I12:I25">IF(E12="","",SUM(E12:H12))</f>
      </c>
      <c r="J12" s="6"/>
      <c r="K12" s="113"/>
      <c r="L12" s="114"/>
      <c r="M12" s="6"/>
      <c r="N12" s="19">
        <f aca="true" t="shared" si="2" ref="N12:N25">IF(J12="","",SUM(J12:M12))</f>
      </c>
      <c r="O12" s="20">
        <f t="shared" si="0"/>
      </c>
      <c r="P12" s="4">
        <f aca="true" t="shared" si="3" ref="P12:P25">IF(E12="","",ROUNDUP(((O12/4))*2,0)/2)</f>
      </c>
      <c r="Q12" s="1"/>
      <c r="R12" s="1"/>
      <c r="S12" s="63" t="s">
        <v>57</v>
      </c>
      <c r="T12" s="64"/>
      <c r="U12" s="64"/>
      <c r="V12" s="64"/>
      <c r="W12" s="65"/>
    </row>
    <row r="13" spans="1:23" ht="12" customHeight="1">
      <c r="A13" s="21">
        <v>3</v>
      </c>
      <c r="B13" s="117"/>
      <c r="C13" s="118"/>
      <c r="D13" s="118"/>
      <c r="E13" s="6"/>
      <c r="F13" s="113"/>
      <c r="G13" s="147"/>
      <c r="H13" s="114"/>
      <c r="I13" s="18">
        <f t="shared" si="1"/>
      </c>
      <c r="J13" s="6"/>
      <c r="K13" s="113"/>
      <c r="L13" s="114"/>
      <c r="M13" s="6"/>
      <c r="N13" s="19">
        <f t="shared" si="2"/>
      </c>
      <c r="O13" s="20">
        <f t="shared" si="0"/>
      </c>
      <c r="P13" s="4">
        <f t="shared" si="3"/>
      </c>
      <c r="Q13" s="1"/>
      <c r="R13" s="1"/>
      <c r="S13" s="63" t="s">
        <v>67</v>
      </c>
      <c r="T13" s="64"/>
      <c r="U13" s="64"/>
      <c r="V13" s="64"/>
      <c r="W13" s="65"/>
    </row>
    <row r="14" spans="1:23" ht="12" customHeight="1">
      <c r="A14" s="22">
        <v>4</v>
      </c>
      <c r="B14" s="137"/>
      <c r="C14" s="138"/>
      <c r="D14" s="138"/>
      <c r="E14" s="6"/>
      <c r="F14" s="113"/>
      <c r="G14" s="147"/>
      <c r="H14" s="114"/>
      <c r="I14" s="18">
        <f t="shared" si="1"/>
      </c>
      <c r="J14" s="6"/>
      <c r="K14" s="113"/>
      <c r="L14" s="114"/>
      <c r="M14" s="6"/>
      <c r="N14" s="19">
        <f t="shared" si="2"/>
      </c>
      <c r="O14" s="20">
        <f t="shared" si="0"/>
      </c>
      <c r="P14" s="4">
        <f t="shared" si="3"/>
      </c>
      <c r="Q14" s="1"/>
      <c r="R14" s="1"/>
      <c r="S14" s="63" t="s">
        <v>58</v>
      </c>
      <c r="T14" s="64"/>
      <c r="U14" s="64"/>
      <c r="V14" s="64"/>
      <c r="W14" s="65"/>
    </row>
    <row r="15" spans="1:23" ht="12" customHeight="1">
      <c r="A15" s="22">
        <v>5</v>
      </c>
      <c r="B15" s="137"/>
      <c r="C15" s="138"/>
      <c r="D15" s="138"/>
      <c r="E15" s="6"/>
      <c r="F15" s="113"/>
      <c r="G15" s="147"/>
      <c r="H15" s="114"/>
      <c r="I15" s="18">
        <f t="shared" si="1"/>
      </c>
      <c r="J15" s="6"/>
      <c r="K15" s="113"/>
      <c r="L15" s="114"/>
      <c r="M15" s="6"/>
      <c r="N15" s="19">
        <f t="shared" si="2"/>
      </c>
      <c r="O15" s="20">
        <f t="shared" si="0"/>
      </c>
      <c r="P15" s="4">
        <f t="shared" si="3"/>
      </c>
      <c r="Q15" s="1"/>
      <c r="R15" s="1"/>
      <c r="S15" s="63" t="s">
        <v>59</v>
      </c>
      <c r="T15" s="64"/>
      <c r="U15" s="64"/>
      <c r="V15" s="64"/>
      <c r="W15" s="65"/>
    </row>
    <row r="16" spans="1:23" ht="12" customHeight="1">
      <c r="A16" s="22">
        <v>6</v>
      </c>
      <c r="B16" s="139"/>
      <c r="C16" s="138"/>
      <c r="D16" s="138"/>
      <c r="E16" s="6"/>
      <c r="F16" s="113"/>
      <c r="G16" s="147"/>
      <c r="H16" s="114"/>
      <c r="I16" s="18">
        <f t="shared" si="1"/>
      </c>
      <c r="J16" s="6"/>
      <c r="K16" s="113"/>
      <c r="L16" s="114"/>
      <c r="M16" s="6"/>
      <c r="N16" s="19">
        <f t="shared" si="2"/>
      </c>
      <c r="O16" s="20">
        <f t="shared" si="0"/>
      </c>
      <c r="P16" s="4">
        <f t="shared" si="3"/>
      </c>
      <c r="Q16" s="1"/>
      <c r="R16" s="1"/>
      <c r="S16" s="63" t="s">
        <v>60</v>
      </c>
      <c r="T16" s="64"/>
      <c r="U16" s="64"/>
      <c r="V16" s="64"/>
      <c r="W16" s="65"/>
    </row>
    <row r="17" spans="1:23" ht="12" customHeight="1">
      <c r="A17" s="22">
        <v>7</v>
      </c>
      <c r="B17" s="137"/>
      <c r="C17" s="138"/>
      <c r="D17" s="138"/>
      <c r="E17" s="6"/>
      <c r="F17" s="113"/>
      <c r="G17" s="147"/>
      <c r="H17" s="114"/>
      <c r="I17" s="18">
        <f t="shared" si="1"/>
      </c>
      <c r="J17" s="6"/>
      <c r="K17" s="113"/>
      <c r="L17" s="114"/>
      <c r="M17" s="6"/>
      <c r="N17" s="19">
        <f t="shared" si="2"/>
      </c>
      <c r="O17" s="20">
        <f t="shared" si="0"/>
      </c>
      <c r="P17" s="4">
        <f t="shared" si="3"/>
      </c>
      <c r="Q17" s="1"/>
      <c r="R17" s="1"/>
      <c r="S17" s="63" t="s">
        <v>61</v>
      </c>
      <c r="T17" s="64"/>
      <c r="U17" s="64"/>
      <c r="V17" s="64"/>
      <c r="W17" s="65"/>
    </row>
    <row r="18" spans="1:23" ht="12" customHeight="1">
      <c r="A18" s="22">
        <v>8</v>
      </c>
      <c r="B18" s="137"/>
      <c r="C18" s="138"/>
      <c r="D18" s="138"/>
      <c r="E18" s="6"/>
      <c r="F18" s="113"/>
      <c r="G18" s="147"/>
      <c r="H18" s="114"/>
      <c r="I18" s="18">
        <f t="shared" si="1"/>
      </c>
      <c r="J18" s="6"/>
      <c r="K18" s="113"/>
      <c r="L18" s="114"/>
      <c r="M18" s="6"/>
      <c r="N18" s="19">
        <f t="shared" si="2"/>
      </c>
      <c r="O18" s="20">
        <f t="shared" si="0"/>
      </c>
      <c r="P18" s="4">
        <f t="shared" si="3"/>
      </c>
      <c r="Q18" s="1"/>
      <c r="R18" s="1"/>
      <c r="S18" s="63" t="s">
        <v>62</v>
      </c>
      <c r="T18" s="64"/>
      <c r="U18" s="64"/>
      <c r="V18" s="64"/>
      <c r="W18" s="65"/>
    </row>
    <row r="19" spans="1:23" ht="12" customHeight="1">
      <c r="A19" s="22">
        <v>9</v>
      </c>
      <c r="B19" s="137"/>
      <c r="C19" s="138"/>
      <c r="D19" s="138"/>
      <c r="E19" s="6"/>
      <c r="F19" s="113"/>
      <c r="G19" s="147"/>
      <c r="H19" s="114"/>
      <c r="I19" s="18">
        <f t="shared" si="1"/>
      </c>
      <c r="J19" s="6"/>
      <c r="K19" s="113"/>
      <c r="L19" s="114"/>
      <c r="M19" s="6"/>
      <c r="N19" s="19">
        <f t="shared" si="2"/>
      </c>
      <c r="O19" s="20">
        <f t="shared" si="0"/>
      </c>
      <c r="P19" s="4">
        <f t="shared" si="3"/>
      </c>
      <c r="Q19" s="1"/>
      <c r="R19" s="1"/>
      <c r="S19" s="63" t="s">
        <v>63</v>
      </c>
      <c r="T19" s="64"/>
      <c r="U19" s="64"/>
      <c r="V19" s="64"/>
      <c r="W19" s="65"/>
    </row>
    <row r="20" spans="1:23" ht="12" customHeight="1">
      <c r="A20" s="22">
        <v>10</v>
      </c>
      <c r="B20" s="137"/>
      <c r="C20" s="138"/>
      <c r="D20" s="138"/>
      <c r="E20" s="6"/>
      <c r="F20" s="113"/>
      <c r="G20" s="147"/>
      <c r="H20" s="114"/>
      <c r="I20" s="18">
        <f t="shared" si="1"/>
      </c>
      <c r="J20" s="6"/>
      <c r="K20" s="113"/>
      <c r="L20" s="114"/>
      <c r="M20" s="6"/>
      <c r="N20" s="19">
        <f t="shared" si="2"/>
      </c>
      <c r="O20" s="20">
        <f t="shared" si="0"/>
      </c>
      <c r="P20" s="4">
        <f t="shared" si="3"/>
      </c>
      <c r="Q20" s="1"/>
      <c r="R20" s="1"/>
      <c r="S20" s="63" t="s">
        <v>64</v>
      </c>
      <c r="T20" s="64"/>
      <c r="U20" s="64"/>
      <c r="V20" s="64"/>
      <c r="W20" s="65"/>
    </row>
    <row r="21" spans="1:23" ht="12" customHeight="1">
      <c r="A21" s="22">
        <v>11</v>
      </c>
      <c r="B21" s="139"/>
      <c r="C21" s="138"/>
      <c r="D21" s="138"/>
      <c r="E21" s="6"/>
      <c r="F21" s="113"/>
      <c r="G21" s="147"/>
      <c r="H21" s="114"/>
      <c r="I21" s="18">
        <f t="shared" si="1"/>
      </c>
      <c r="J21" s="6"/>
      <c r="K21" s="113"/>
      <c r="L21" s="114"/>
      <c r="M21" s="6"/>
      <c r="N21" s="19">
        <f t="shared" si="2"/>
      </c>
      <c r="O21" s="20">
        <f t="shared" si="0"/>
      </c>
      <c r="P21" s="4">
        <f t="shared" si="3"/>
      </c>
      <c r="Q21" s="1"/>
      <c r="R21" s="1"/>
      <c r="S21" s="66" t="s">
        <v>65</v>
      </c>
      <c r="T21" s="64"/>
      <c r="U21" s="64"/>
      <c r="V21" s="64"/>
      <c r="W21" s="65"/>
    </row>
    <row r="22" spans="1:23" ht="12" customHeight="1" thickBot="1">
      <c r="A22" s="22">
        <v>12</v>
      </c>
      <c r="B22" s="137"/>
      <c r="C22" s="138"/>
      <c r="D22" s="138"/>
      <c r="E22" s="6"/>
      <c r="F22" s="113"/>
      <c r="G22" s="147"/>
      <c r="H22" s="114"/>
      <c r="I22" s="18">
        <f t="shared" si="1"/>
      </c>
      <c r="J22" s="6"/>
      <c r="K22" s="113"/>
      <c r="L22" s="114"/>
      <c r="M22" s="6"/>
      <c r="N22" s="19">
        <f t="shared" si="2"/>
      </c>
      <c r="O22" s="20">
        <f t="shared" si="0"/>
      </c>
      <c r="P22" s="4">
        <f t="shared" si="3"/>
      </c>
      <c r="Q22" s="1"/>
      <c r="R22" s="1"/>
      <c r="S22" s="67" t="s">
        <v>66</v>
      </c>
      <c r="T22" s="68"/>
      <c r="U22" s="68"/>
      <c r="V22" s="68"/>
      <c r="W22" s="69"/>
    </row>
    <row r="23" spans="1:18" ht="12" customHeight="1" thickTop="1">
      <c r="A23" s="22">
        <v>13</v>
      </c>
      <c r="B23" s="137"/>
      <c r="C23" s="138"/>
      <c r="D23" s="138"/>
      <c r="E23" s="6"/>
      <c r="F23" s="113"/>
      <c r="G23" s="147"/>
      <c r="H23" s="114"/>
      <c r="I23" s="18">
        <f t="shared" si="1"/>
      </c>
      <c r="J23" s="6"/>
      <c r="K23" s="113"/>
      <c r="L23" s="114"/>
      <c r="M23" s="6"/>
      <c r="N23" s="19">
        <f t="shared" si="2"/>
      </c>
      <c r="O23" s="20">
        <f t="shared" si="0"/>
      </c>
      <c r="P23" s="4">
        <f t="shared" si="3"/>
      </c>
      <c r="Q23" s="1"/>
      <c r="R23" s="1"/>
    </row>
    <row r="24" spans="1:18" ht="12" customHeight="1">
      <c r="A24" s="22">
        <v>14</v>
      </c>
      <c r="B24" s="137"/>
      <c r="C24" s="138"/>
      <c r="D24" s="138"/>
      <c r="E24" s="6"/>
      <c r="F24" s="113"/>
      <c r="G24" s="147"/>
      <c r="H24" s="114"/>
      <c r="I24" s="18">
        <f t="shared" si="1"/>
      </c>
      <c r="J24" s="6"/>
      <c r="K24" s="113"/>
      <c r="L24" s="114"/>
      <c r="M24" s="6"/>
      <c r="N24" s="19">
        <f t="shared" si="2"/>
      </c>
      <c r="O24" s="20">
        <f t="shared" si="0"/>
      </c>
      <c r="P24" s="4">
        <f t="shared" si="3"/>
      </c>
      <c r="Q24" s="1"/>
      <c r="R24" s="1"/>
    </row>
    <row r="25" spans="1:18" ht="12" customHeight="1">
      <c r="A25" s="22">
        <v>15</v>
      </c>
      <c r="B25" s="137"/>
      <c r="C25" s="138"/>
      <c r="D25" s="138"/>
      <c r="E25" s="6"/>
      <c r="F25" s="113"/>
      <c r="G25" s="147"/>
      <c r="H25" s="114"/>
      <c r="I25" s="18">
        <f t="shared" si="1"/>
      </c>
      <c r="J25" s="6"/>
      <c r="K25" s="113"/>
      <c r="L25" s="114"/>
      <c r="M25" s="6"/>
      <c r="N25" s="19">
        <f t="shared" si="2"/>
      </c>
      <c r="O25" s="20">
        <f t="shared" si="0"/>
      </c>
      <c r="P25" s="4">
        <f t="shared" si="3"/>
      </c>
      <c r="Q25" s="1"/>
      <c r="R25" s="1"/>
    </row>
    <row r="26" spans="1:18" ht="12" customHeight="1">
      <c r="A26" s="22">
        <v>16</v>
      </c>
      <c r="B26" s="137"/>
      <c r="C26" s="138"/>
      <c r="D26" s="138"/>
      <c r="E26" s="6"/>
      <c r="F26" s="113"/>
      <c r="G26" s="147"/>
      <c r="H26" s="114"/>
      <c r="I26" s="18">
        <f aca="true" t="shared" si="4" ref="I26:I34">IF(E26="","",SUM(E26:H26))</f>
      </c>
      <c r="J26" s="6"/>
      <c r="K26" s="113"/>
      <c r="L26" s="114"/>
      <c r="M26" s="6"/>
      <c r="N26" s="19">
        <f aca="true" t="shared" si="5" ref="N26:N34">IF(J26="","",SUM(J26:M26))</f>
      </c>
      <c r="O26" s="20">
        <f aca="true" t="shared" si="6" ref="O26:O34">IF(E26="","",I26+N26)</f>
      </c>
      <c r="P26" s="4">
        <f aca="true" t="shared" si="7" ref="P26:P34">IF(E26="","",ROUNDUP(((O26/4))*2,0)/2)</f>
      </c>
      <c r="Q26" s="1"/>
      <c r="R26" s="1"/>
    </row>
    <row r="27" spans="1:18" ht="12" customHeight="1">
      <c r="A27" s="22">
        <v>17</v>
      </c>
      <c r="B27" s="137"/>
      <c r="C27" s="138"/>
      <c r="D27" s="138"/>
      <c r="E27" s="6"/>
      <c r="F27" s="113"/>
      <c r="G27" s="147"/>
      <c r="H27" s="114"/>
      <c r="I27" s="18">
        <f t="shared" si="4"/>
      </c>
      <c r="J27" s="6"/>
      <c r="K27" s="113"/>
      <c r="L27" s="114"/>
      <c r="M27" s="6"/>
      <c r="N27" s="19">
        <f t="shared" si="5"/>
      </c>
      <c r="O27" s="20">
        <f t="shared" si="6"/>
      </c>
      <c r="P27" s="4">
        <f t="shared" si="7"/>
      </c>
      <c r="Q27" s="1"/>
      <c r="R27" s="1"/>
    </row>
    <row r="28" spans="1:18" ht="12" customHeight="1">
      <c r="A28" s="22">
        <v>18</v>
      </c>
      <c r="B28" s="137"/>
      <c r="C28" s="138"/>
      <c r="D28" s="138"/>
      <c r="E28" s="6"/>
      <c r="F28" s="113"/>
      <c r="G28" s="147"/>
      <c r="H28" s="114"/>
      <c r="I28" s="18">
        <f t="shared" si="4"/>
      </c>
      <c r="J28" s="6"/>
      <c r="K28" s="113"/>
      <c r="L28" s="114"/>
      <c r="M28" s="6"/>
      <c r="N28" s="19">
        <f t="shared" si="5"/>
      </c>
      <c r="O28" s="20">
        <f t="shared" si="6"/>
      </c>
      <c r="P28" s="4">
        <f t="shared" si="7"/>
      </c>
      <c r="Q28" s="1"/>
      <c r="R28" s="1"/>
    </row>
    <row r="29" spans="1:18" ht="12" customHeight="1">
      <c r="A29" s="22">
        <v>19</v>
      </c>
      <c r="B29" s="137"/>
      <c r="C29" s="138"/>
      <c r="D29" s="138"/>
      <c r="E29" s="6"/>
      <c r="F29" s="113"/>
      <c r="G29" s="147"/>
      <c r="H29" s="114"/>
      <c r="I29" s="18">
        <f t="shared" si="4"/>
      </c>
      <c r="J29" s="6"/>
      <c r="K29" s="113"/>
      <c r="L29" s="114"/>
      <c r="M29" s="6"/>
      <c r="N29" s="19">
        <f t="shared" si="5"/>
      </c>
      <c r="O29" s="20">
        <f t="shared" si="6"/>
      </c>
      <c r="P29" s="4">
        <f t="shared" si="7"/>
      </c>
      <c r="Q29" s="1"/>
      <c r="R29" s="1"/>
    </row>
    <row r="30" spans="1:18" ht="12" customHeight="1">
      <c r="A30" s="22">
        <v>20</v>
      </c>
      <c r="B30" s="137"/>
      <c r="C30" s="138"/>
      <c r="D30" s="138"/>
      <c r="E30" s="6"/>
      <c r="F30" s="113"/>
      <c r="G30" s="147"/>
      <c r="H30" s="114"/>
      <c r="I30" s="18">
        <f t="shared" si="4"/>
      </c>
      <c r="J30" s="6"/>
      <c r="K30" s="113"/>
      <c r="L30" s="114"/>
      <c r="M30" s="6"/>
      <c r="N30" s="19">
        <f t="shared" si="5"/>
      </c>
      <c r="O30" s="20">
        <f t="shared" si="6"/>
      </c>
      <c r="P30" s="4">
        <f t="shared" si="7"/>
      </c>
      <c r="Q30" s="1"/>
      <c r="R30" s="1"/>
    </row>
    <row r="31" spans="1:18" ht="12" customHeight="1">
      <c r="A31" s="22">
        <v>21</v>
      </c>
      <c r="B31" s="137"/>
      <c r="C31" s="138"/>
      <c r="D31" s="138"/>
      <c r="E31" s="6"/>
      <c r="F31" s="113"/>
      <c r="G31" s="147"/>
      <c r="H31" s="114"/>
      <c r="I31" s="18">
        <f t="shared" si="4"/>
      </c>
      <c r="J31" s="6"/>
      <c r="K31" s="113"/>
      <c r="L31" s="114"/>
      <c r="M31" s="6"/>
      <c r="N31" s="19">
        <f t="shared" si="5"/>
      </c>
      <c r="O31" s="20">
        <f t="shared" si="6"/>
      </c>
      <c r="P31" s="4">
        <f t="shared" si="7"/>
      </c>
      <c r="Q31" s="1"/>
      <c r="R31" s="1"/>
    </row>
    <row r="32" spans="1:18" ht="12" customHeight="1">
      <c r="A32" s="22">
        <v>22</v>
      </c>
      <c r="B32" s="137"/>
      <c r="C32" s="138"/>
      <c r="D32" s="138"/>
      <c r="E32" s="6"/>
      <c r="F32" s="113"/>
      <c r="G32" s="147"/>
      <c r="H32" s="114"/>
      <c r="I32" s="18">
        <f t="shared" si="4"/>
      </c>
      <c r="J32" s="6"/>
      <c r="K32" s="113"/>
      <c r="L32" s="114"/>
      <c r="M32" s="6"/>
      <c r="N32" s="19">
        <f t="shared" si="5"/>
      </c>
      <c r="O32" s="20">
        <f t="shared" si="6"/>
      </c>
      <c r="P32" s="4">
        <f t="shared" si="7"/>
      </c>
      <c r="Q32" s="1"/>
      <c r="R32" s="1"/>
    </row>
    <row r="33" spans="1:18" ht="12" customHeight="1">
      <c r="A33" s="22">
        <v>23</v>
      </c>
      <c r="B33" s="137"/>
      <c r="C33" s="138"/>
      <c r="D33" s="138"/>
      <c r="E33" s="6"/>
      <c r="F33" s="113"/>
      <c r="G33" s="147"/>
      <c r="H33" s="114"/>
      <c r="I33" s="18">
        <f t="shared" si="4"/>
      </c>
      <c r="J33" s="6"/>
      <c r="K33" s="113"/>
      <c r="L33" s="114"/>
      <c r="M33" s="6"/>
      <c r="N33" s="19">
        <f t="shared" si="5"/>
      </c>
      <c r="O33" s="20">
        <f t="shared" si="6"/>
      </c>
      <c r="P33" s="4">
        <f t="shared" si="7"/>
      </c>
      <c r="Q33" s="1"/>
      <c r="R33" s="1"/>
    </row>
    <row r="34" spans="1:18" ht="12" customHeight="1" thickBot="1">
      <c r="A34" s="22">
        <v>24</v>
      </c>
      <c r="B34" s="151"/>
      <c r="C34" s="152"/>
      <c r="D34" s="152"/>
      <c r="E34" s="7"/>
      <c r="F34" s="148"/>
      <c r="G34" s="149"/>
      <c r="H34" s="150"/>
      <c r="I34" s="23">
        <f t="shared" si="4"/>
      </c>
      <c r="J34" s="7"/>
      <c r="K34" s="148"/>
      <c r="L34" s="150"/>
      <c r="M34" s="7"/>
      <c r="N34" s="24">
        <f t="shared" si="5"/>
      </c>
      <c r="O34" s="25">
        <f t="shared" si="6"/>
      </c>
      <c r="P34" s="5">
        <f t="shared" si="7"/>
      </c>
      <c r="Q34" s="1"/>
      <c r="R34" s="1"/>
    </row>
    <row r="35" ht="4.5" customHeight="1" thickBot="1" thickTop="1"/>
    <row r="36" spans="5:24" s="26" customFormat="1" ht="9.75" customHeight="1">
      <c r="E36" s="123" t="s">
        <v>24</v>
      </c>
      <c r="F36" s="123"/>
      <c r="G36" s="123"/>
      <c r="H36" s="27"/>
      <c r="I36" s="107" t="str">
        <f>+IF(E11=""," ",+MIN(P11:P34))</f>
        <v> </v>
      </c>
      <c r="J36" s="108"/>
      <c r="K36" s="28"/>
      <c r="L36" s="111" t="s">
        <v>25</v>
      </c>
      <c r="M36" s="111"/>
      <c r="N36" s="111"/>
      <c r="O36" s="111"/>
      <c r="P36" s="111"/>
      <c r="Q36" s="29"/>
      <c r="S36" s="57"/>
      <c r="T36" s="57"/>
      <c r="U36" s="57"/>
      <c r="V36" s="57"/>
      <c r="W36" s="57"/>
      <c r="X36" s="58"/>
    </row>
    <row r="37" spans="5:24" s="26" customFormat="1" ht="9.75" customHeight="1" thickBot="1">
      <c r="E37" s="123"/>
      <c r="F37" s="123"/>
      <c r="G37" s="123"/>
      <c r="H37" s="27"/>
      <c r="I37" s="109"/>
      <c r="J37" s="110"/>
      <c r="K37" s="28"/>
      <c r="L37" s="30"/>
      <c r="M37" s="30"/>
      <c r="N37" s="30"/>
      <c r="O37" s="30"/>
      <c r="P37" s="30"/>
      <c r="Q37" s="31"/>
      <c r="S37" s="57"/>
      <c r="T37" s="57"/>
      <c r="U37" s="57"/>
      <c r="V37" s="57"/>
      <c r="W37" s="57"/>
      <c r="X37" s="70"/>
    </row>
    <row r="38" spans="5:24" s="26" customFormat="1" ht="9.75" customHeight="1">
      <c r="E38" s="123" t="s">
        <v>26</v>
      </c>
      <c r="F38" s="123"/>
      <c r="G38" s="123"/>
      <c r="H38" s="27"/>
      <c r="I38" s="107" t="str">
        <f>+IF(E11=""," ",+MAX(P11:P34))</f>
        <v> </v>
      </c>
      <c r="J38" s="108"/>
      <c r="K38" s="28"/>
      <c r="L38" s="112" t="s">
        <v>27</v>
      </c>
      <c r="M38" s="112"/>
      <c r="N38" s="112"/>
      <c r="O38" s="32"/>
      <c r="P38" s="33">
        <f>FREQUENCY(P11:P34,{9.99;0})</f>
        <v>0</v>
      </c>
      <c r="S38" s="57"/>
      <c r="T38" s="57"/>
      <c r="U38" s="57"/>
      <c r="V38" s="57"/>
      <c r="W38" s="57"/>
      <c r="X38" s="70"/>
    </row>
    <row r="39" spans="5:24" s="26" customFormat="1" ht="9.75" customHeight="1" thickBot="1">
      <c r="E39" s="123"/>
      <c r="F39" s="123"/>
      <c r="G39" s="123"/>
      <c r="H39" s="27"/>
      <c r="I39" s="109"/>
      <c r="J39" s="110"/>
      <c r="K39" s="28"/>
      <c r="L39" s="112" t="s">
        <v>32</v>
      </c>
      <c r="M39" s="112"/>
      <c r="N39" s="112"/>
      <c r="O39" s="32"/>
      <c r="P39" s="33">
        <f>FREQUENCY(P11:P34,{14;9.99})</f>
        <v>0</v>
      </c>
      <c r="S39" s="57"/>
      <c r="T39" s="57"/>
      <c r="U39" s="57"/>
      <c r="V39" s="57"/>
      <c r="W39" s="57"/>
      <c r="X39" s="70"/>
    </row>
    <row r="40" spans="5:24" s="26" customFormat="1" ht="9.75" customHeight="1">
      <c r="E40" s="123" t="s">
        <v>28</v>
      </c>
      <c r="F40" s="123"/>
      <c r="G40" s="123"/>
      <c r="H40" s="27"/>
      <c r="I40" s="119" t="str">
        <f>+IF(E11=""," ",+AVERAGE(P11:P34))</f>
        <v> </v>
      </c>
      <c r="J40" s="120"/>
      <c r="K40" s="34"/>
      <c r="L40" s="112" t="s">
        <v>29</v>
      </c>
      <c r="M40" s="112"/>
      <c r="N40" s="112"/>
      <c r="O40" s="32"/>
      <c r="P40" s="33">
        <f>FREQUENCY(P11:P34,{16;14})</f>
        <v>0</v>
      </c>
      <c r="S40" s="57"/>
      <c r="T40" s="57"/>
      <c r="U40" s="57"/>
      <c r="V40" s="57"/>
      <c r="W40" s="57"/>
      <c r="X40" s="70"/>
    </row>
    <row r="41" spans="5:24" s="26" customFormat="1" ht="9.75" customHeight="1" thickBot="1">
      <c r="E41" s="123"/>
      <c r="F41" s="123"/>
      <c r="G41" s="123"/>
      <c r="H41" s="27"/>
      <c r="I41" s="121"/>
      <c r="J41" s="122"/>
      <c r="K41" s="34"/>
      <c r="L41" s="112" t="s">
        <v>30</v>
      </c>
      <c r="M41" s="112"/>
      <c r="N41" s="112"/>
      <c r="O41" s="32"/>
      <c r="P41" s="33">
        <f>FREQUENCY(P11:P34,{20;16})</f>
        <v>0</v>
      </c>
      <c r="S41" s="57"/>
      <c r="T41" s="57"/>
      <c r="U41" s="57"/>
      <c r="V41" s="57"/>
      <c r="W41" s="57"/>
      <c r="X41" s="70"/>
    </row>
    <row r="42" spans="5:24" s="26" customFormat="1" ht="9.75" customHeight="1">
      <c r="E42" s="123" t="s">
        <v>31</v>
      </c>
      <c r="F42" s="123"/>
      <c r="G42" s="123"/>
      <c r="H42" s="27"/>
      <c r="I42" s="119" t="str">
        <f>+IF(E11=""," ",+STDEV(P11:P34))</f>
        <v> </v>
      </c>
      <c r="J42" s="120"/>
      <c r="K42" s="34"/>
      <c r="N42" s="31"/>
      <c r="O42" s="35"/>
      <c r="P42" s="36"/>
      <c r="Q42" s="31"/>
      <c r="S42" s="57"/>
      <c r="T42" s="57"/>
      <c r="U42" s="57"/>
      <c r="V42" s="57"/>
      <c r="W42" s="57"/>
      <c r="X42" s="70"/>
    </row>
    <row r="43" spans="5:24" s="26" customFormat="1" ht="9.75" customHeight="1" thickBot="1">
      <c r="E43" s="123"/>
      <c r="F43" s="123"/>
      <c r="G43" s="123"/>
      <c r="H43" s="27"/>
      <c r="I43" s="121"/>
      <c r="J43" s="122"/>
      <c r="K43" s="34"/>
      <c r="N43" s="31"/>
      <c r="O43" s="35"/>
      <c r="P43" s="31"/>
      <c r="Q43" s="31"/>
      <c r="S43" s="57"/>
      <c r="T43" s="57"/>
      <c r="U43" s="57"/>
      <c r="V43" s="57"/>
      <c r="W43" s="57"/>
      <c r="X43" s="70"/>
    </row>
    <row r="44" ht="15">
      <c r="X44" s="70"/>
    </row>
    <row r="45" spans="19:23" s="58" customFormat="1" ht="15">
      <c r="S45" s="57"/>
      <c r="T45" s="57"/>
      <c r="U45" s="57"/>
      <c r="V45" s="57"/>
      <c r="W45" s="57"/>
    </row>
    <row r="46" spans="19:23" s="58" customFormat="1" ht="15">
      <c r="S46" s="57"/>
      <c r="T46" s="57"/>
      <c r="U46" s="57"/>
      <c r="V46" s="57"/>
      <c r="W46" s="57"/>
    </row>
    <row r="47" spans="19:23" s="58" customFormat="1" ht="15">
      <c r="S47" s="57"/>
      <c r="T47" s="57"/>
      <c r="U47" s="57"/>
      <c r="V47" s="57"/>
      <c r="W47" s="57"/>
    </row>
    <row r="48" spans="19:23" s="58" customFormat="1" ht="15">
      <c r="S48" s="57"/>
      <c r="T48" s="57"/>
      <c r="U48" s="57"/>
      <c r="V48" s="57"/>
      <c r="W48" s="57"/>
    </row>
    <row r="49" spans="19:23" s="58" customFormat="1" ht="15">
      <c r="S49" s="57"/>
      <c r="T49" s="57"/>
      <c r="U49" s="57"/>
      <c r="V49" s="57"/>
      <c r="W49" s="57"/>
    </row>
    <row r="50" spans="19:23" s="58" customFormat="1" ht="15">
      <c r="S50" s="57"/>
      <c r="T50" s="57"/>
      <c r="U50" s="57"/>
      <c r="V50" s="57"/>
      <c r="W50" s="57"/>
    </row>
    <row r="51" spans="19:23" s="58" customFormat="1" ht="15">
      <c r="S51" s="57"/>
      <c r="T51" s="57"/>
      <c r="U51" s="57"/>
      <c r="V51" s="57"/>
      <c r="W51" s="57"/>
    </row>
    <row r="52" spans="19:23" s="58" customFormat="1" ht="15">
      <c r="S52" s="57"/>
      <c r="T52" s="57"/>
      <c r="U52" s="57"/>
      <c r="V52" s="57"/>
      <c r="W52" s="57"/>
    </row>
    <row r="53" spans="19:23" s="58" customFormat="1" ht="15">
      <c r="S53" s="57"/>
      <c r="T53" s="57"/>
      <c r="U53" s="57"/>
      <c r="V53" s="57"/>
      <c r="W53" s="57"/>
    </row>
    <row r="54" spans="19:23" s="58" customFormat="1" ht="15">
      <c r="S54" s="57"/>
      <c r="T54" s="57"/>
      <c r="U54" s="57"/>
      <c r="V54" s="57"/>
      <c r="W54" s="57"/>
    </row>
    <row r="55" spans="19:23" s="58" customFormat="1" ht="15">
      <c r="S55" s="57"/>
      <c r="T55" s="57"/>
      <c r="U55" s="57"/>
      <c r="V55" s="57"/>
      <c r="W55" s="57"/>
    </row>
    <row r="56" spans="19:23" s="58" customFormat="1" ht="15">
      <c r="S56" s="57"/>
      <c r="T56" s="57"/>
      <c r="U56" s="57"/>
      <c r="V56" s="57"/>
      <c r="W56" s="57"/>
    </row>
    <row r="57" spans="19:23" s="58" customFormat="1" ht="15">
      <c r="S57" s="57"/>
      <c r="T57" s="57"/>
      <c r="U57" s="57"/>
      <c r="V57" s="57"/>
      <c r="W57" s="57"/>
    </row>
    <row r="58" spans="19:23" s="58" customFormat="1" ht="15">
      <c r="S58" s="57"/>
      <c r="T58" s="57"/>
      <c r="U58" s="57"/>
      <c r="V58" s="57"/>
      <c r="W58" s="57"/>
    </row>
    <row r="59" spans="19:23" s="58" customFormat="1" ht="15">
      <c r="S59" s="57"/>
      <c r="T59" s="57"/>
      <c r="U59" s="57"/>
      <c r="V59" s="57"/>
      <c r="W59" s="57"/>
    </row>
    <row r="60" spans="19:23" s="58" customFormat="1" ht="15">
      <c r="S60" s="57"/>
      <c r="T60" s="57"/>
      <c r="U60" s="57"/>
      <c r="V60" s="57"/>
      <c r="W60" s="57"/>
    </row>
    <row r="61" spans="19:23" s="58" customFormat="1" ht="15">
      <c r="S61" s="57"/>
      <c r="T61" s="57"/>
      <c r="U61" s="57"/>
      <c r="V61" s="57"/>
      <c r="W61" s="57"/>
    </row>
    <row r="62" spans="19:23" s="58" customFormat="1" ht="15">
      <c r="S62" s="57"/>
      <c r="T62" s="57"/>
      <c r="U62" s="57"/>
      <c r="V62" s="57"/>
      <c r="W62" s="57"/>
    </row>
    <row r="63" spans="19:23" s="58" customFormat="1" ht="15">
      <c r="S63" s="57"/>
      <c r="T63" s="57"/>
      <c r="U63" s="57"/>
      <c r="V63" s="57"/>
      <c r="W63" s="57"/>
    </row>
    <row r="64" spans="19:23" s="58" customFormat="1" ht="15">
      <c r="S64" s="57"/>
      <c r="T64" s="57"/>
      <c r="U64" s="57"/>
      <c r="V64" s="57"/>
      <c r="W64" s="57"/>
    </row>
    <row r="65" spans="19:23" s="58" customFormat="1" ht="15">
      <c r="S65" s="57"/>
      <c r="T65" s="57"/>
      <c r="U65" s="57"/>
      <c r="V65" s="57"/>
      <c r="W65" s="57"/>
    </row>
    <row r="66" spans="19:23" s="58" customFormat="1" ht="15">
      <c r="S66" s="57"/>
      <c r="T66" s="57"/>
      <c r="U66" s="57"/>
      <c r="V66" s="57"/>
      <c r="W66" s="57"/>
    </row>
    <row r="67" spans="19:23" s="58" customFormat="1" ht="15">
      <c r="S67" s="57"/>
      <c r="T67" s="57"/>
      <c r="U67" s="57"/>
      <c r="V67" s="57"/>
      <c r="W67" s="57"/>
    </row>
    <row r="68" spans="19:23" s="58" customFormat="1" ht="15">
      <c r="S68" s="57"/>
      <c r="T68" s="57"/>
      <c r="U68" s="57"/>
      <c r="V68" s="57"/>
      <c r="W68" s="57"/>
    </row>
    <row r="69" spans="19:23" s="58" customFormat="1" ht="15">
      <c r="S69" s="57"/>
      <c r="T69" s="57"/>
      <c r="U69" s="57"/>
      <c r="V69" s="57"/>
      <c r="W69" s="57"/>
    </row>
    <row r="70" spans="19:23" s="58" customFormat="1" ht="15">
      <c r="S70" s="57"/>
      <c r="T70" s="57"/>
      <c r="U70" s="57"/>
      <c r="V70" s="57"/>
      <c r="W70" s="57"/>
    </row>
    <row r="71" spans="19:23" s="58" customFormat="1" ht="15">
      <c r="S71" s="57"/>
      <c r="T71" s="57"/>
      <c r="U71" s="57"/>
      <c r="V71" s="57"/>
      <c r="W71" s="57"/>
    </row>
    <row r="72" spans="19:23" s="58" customFormat="1" ht="15">
      <c r="S72" s="57"/>
      <c r="T72" s="57"/>
      <c r="U72" s="57"/>
      <c r="V72" s="57"/>
      <c r="W72" s="57"/>
    </row>
    <row r="73" spans="19:23" s="58" customFormat="1" ht="15">
      <c r="S73" s="57"/>
      <c r="T73" s="57"/>
      <c r="U73" s="57"/>
      <c r="V73" s="57"/>
      <c r="W73" s="57"/>
    </row>
    <row r="74" spans="19:23" s="58" customFormat="1" ht="15">
      <c r="S74" s="57"/>
      <c r="T74" s="57"/>
      <c r="U74" s="57"/>
      <c r="V74" s="57"/>
      <c r="W74" s="57"/>
    </row>
    <row r="75" spans="19:23" s="58" customFormat="1" ht="15">
      <c r="S75" s="57"/>
      <c r="T75" s="57"/>
      <c r="U75" s="57"/>
      <c r="V75" s="57"/>
      <c r="W75" s="57"/>
    </row>
    <row r="76" spans="19:23" s="58" customFormat="1" ht="15">
      <c r="S76" s="57"/>
      <c r="T76" s="57"/>
      <c r="U76" s="57"/>
      <c r="V76" s="57"/>
      <c r="W76" s="57"/>
    </row>
    <row r="77" spans="19:23" s="58" customFormat="1" ht="15">
      <c r="S77" s="57"/>
      <c r="T77" s="57"/>
      <c r="U77" s="57"/>
      <c r="V77" s="57"/>
      <c r="W77" s="57"/>
    </row>
    <row r="78" spans="19:23" s="58" customFormat="1" ht="15">
      <c r="S78" s="57"/>
      <c r="T78" s="57"/>
      <c r="U78" s="57"/>
      <c r="V78" s="57"/>
      <c r="W78" s="57"/>
    </row>
    <row r="79" spans="19:23" s="58" customFormat="1" ht="15">
      <c r="S79" s="57"/>
      <c r="T79" s="57"/>
      <c r="U79" s="57"/>
      <c r="V79" s="57"/>
      <c r="W79" s="57"/>
    </row>
    <row r="80" spans="19:23" s="58" customFormat="1" ht="15">
      <c r="S80" s="57"/>
      <c r="T80" s="57"/>
      <c r="U80" s="57"/>
      <c r="V80" s="57"/>
      <c r="W80" s="57"/>
    </row>
    <row r="81" spans="19:23" s="58" customFormat="1" ht="15">
      <c r="S81" s="57"/>
      <c r="T81" s="57"/>
      <c r="U81" s="57"/>
      <c r="V81" s="57"/>
      <c r="W81" s="57"/>
    </row>
    <row r="82" spans="19:23" s="58" customFormat="1" ht="15">
      <c r="S82" s="57"/>
      <c r="T82" s="57"/>
      <c r="U82" s="57"/>
      <c r="V82" s="57"/>
      <c r="W82" s="57"/>
    </row>
    <row r="83" spans="19:23" s="58" customFormat="1" ht="15">
      <c r="S83" s="57"/>
      <c r="T83" s="57"/>
      <c r="U83" s="57"/>
      <c r="V83" s="57"/>
      <c r="W83" s="57"/>
    </row>
    <row r="84" spans="19:23" s="58" customFormat="1" ht="15">
      <c r="S84" s="57"/>
      <c r="T84" s="57"/>
      <c r="U84" s="57"/>
      <c r="V84" s="57"/>
      <c r="W84" s="57"/>
    </row>
    <row r="85" spans="19:23" s="58" customFormat="1" ht="15">
      <c r="S85" s="57"/>
      <c r="T85" s="57"/>
      <c r="U85" s="57"/>
      <c r="V85" s="57"/>
      <c r="W85" s="57"/>
    </row>
    <row r="86" spans="19:23" s="58" customFormat="1" ht="15">
      <c r="S86" s="57"/>
      <c r="T86" s="57"/>
      <c r="U86" s="57"/>
      <c r="V86" s="57"/>
      <c r="W86" s="57"/>
    </row>
    <row r="87" spans="19:23" s="58" customFormat="1" ht="15">
      <c r="S87" s="57"/>
      <c r="T87" s="57"/>
      <c r="U87" s="57"/>
      <c r="V87" s="57"/>
      <c r="W87" s="57"/>
    </row>
    <row r="88" spans="19:23" s="58" customFormat="1" ht="15">
      <c r="S88" s="57"/>
      <c r="T88" s="57"/>
      <c r="U88" s="57"/>
      <c r="V88" s="57"/>
      <c r="W88" s="57"/>
    </row>
    <row r="89" spans="19:23" s="58" customFormat="1" ht="15">
      <c r="S89" s="57"/>
      <c r="T89" s="57"/>
      <c r="U89" s="57"/>
      <c r="V89" s="57"/>
      <c r="W89" s="57"/>
    </row>
    <row r="90" spans="19:23" s="58" customFormat="1" ht="15">
      <c r="S90" s="57"/>
      <c r="T90" s="57"/>
      <c r="U90" s="57"/>
      <c r="V90" s="57"/>
      <c r="W90" s="57"/>
    </row>
    <row r="91" spans="19:23" s="58" customFormat="1" ht="15">
      <c r="S91" s="57"/>
      <c r="T91" s="57"/>
      <c r="U91" s="57"/>
      <c r="V91" s="57"/>
      <c r="W91" s="57"/>
    </row>
    <row r="92" spans="19:23" s="58" customFormat="1" ht="15">
      <c r="S92" s="57"/>
      <c r="T92" s="57"/>
      <c r="U92" s="57"/>
      <c r="V92" s="57"/>
      <c r="W92" s="57"/>
    </row>
    <row r="93" spans="19:23" s="58" customFormat="1" ht="15">
      <c r="S93" s="57"/>
      <c r="T93" s="57"/>
      <c r="U93" s="57"/>
      <c r="V93" s="57"/>
      <c r="W93" s="57"/>
    </row>
    <row r="94" spans="19:23" s="58" customFormat="1" ht="15">
      <c r="S94" s="57"/>
      <c r="T94" s="57"/>
      <c r="U94" s="57"/>
      <c r="V94" s="57"/>
      <c r="W94" s="57"/>
    </row>
    <row r="95" spans="19:23" s="58" customFormat="1" ht="15">
      <c r="S95" s="57"/>
      <c r="T95" s="57"/>
      <c r="U95" s="57"/>
      <c r="V95" s="57"/>
      <c r="W95" s="57"/>
    </row>
    <row r="96" spans="19:23" s="58" customFormat="1" ht="15">
      <c r="S96" s="57"/>
      <c r="T96" s="57"/>
      <c r="U96" s="57"/>
      <c r="V96" s="57"/>
      <c r="W96" s="57"/>
    </row>
    <row r="97" spans="19:23" s="58" customFormat="1" ht="15">
      <c r="S97" s="57"/>
      <c r="T97" s="57"/>
      <c r="U97" s="57"/>
      <c r="V97" s="57"/>
      <c r="W97" s="57"/>
    </row>
    <row r="98" spans="19:23" s="58" customFormat="1" ht="15">
      <c r="S98" s="57"/>
      <c r="T98" s="57"/>
      <c r="U98" s="57"/>
      <c r="V98" s="57"/>
      <c r="W98" s="57"/>
    </row>
    <row r="99" spans="19:23" s="58" customFormat="1" ht="15">
      <c r="S99" s="57"/>
      <c r="T99" s="57"/>
      <c r="U99" s="57"/>
      <c r="V99" s="57"/>
      <c r="W99" s="57"/>
    </row>
    <row r="100" spans="19:23" s="58" customFormat="1" ht="15">
      <c r="S100" s="57"/>
      <c r="T100" s="57"/>
      <c r="U100" s="57"/>
      <c r="V100" s="57"/>
      <c r="W100" s="57"/>
    </row>
    <row r="101" spans="19:23" s="58" customFormat="1" ht="15">
      <c r="S101" s="57"/>
      <c r="T101" s="57"/>
      <c r="U101" s="57"/>
      <c r="V101" s="57"/>
      <c r="W101" s="57"/>
    </row>
    <row r="102" spans="19:23" s="58" customFormat="1" ht="15">
      <c r="S102" s="57"/>
      <c r="T102" s="57"/>
      <c r="U102" s="57"/>
      <c r="V102" s="57"/>
      <c r="W102" s="57"/>
    </row>
    <row r="103" spans="19:23" s="58" customFormat="1" ht="15">
      <c r="S103" s="57"/>
      <c r="T103" s="57"/>
      <c r="U103" s="57"/>
      <c r="V103" s="57"/>
      <c r="W103" s="57"/>
    </row>
    <row r="104" spans="19:23" s="58" customFormat="1" ht="15">
      <c r="S104" s="57"/>
      <c r="T104" s="57"/>
      <c r="U104" s="57"/>
      <c r="V104" s="57"/>
      <c r="W104" s="57"/>
    </row>
    <row r="105" spans="19:23" s="58" customFormat="1" ht="15">
      <c r="S105" s="57"/>
      <c r="T105" s="57"/>
      <c r="U105" s="57"/>
      <c r="V105" s="57"/>
      <c r="W105" s="57"/>
    </row>
    <row r="106" spans="19:23" s="58" customFormat="1" ht="15">
      <c r="S106" s="57"/>
      <c r="T106" s="57"/>
      <c r="U106" s="57"/>
      <c r="V106" s="57"/>
      <c r="W106" s="57"/>
    </row>
    <row r="107" spans="19:23" s="58" customFormat="1" ht="15">
      <c r="S107" s="57"/>
      <c r="T107" s="57"/>
      <c r="U107" s="57"/>
      <c r="V107" s="57"/>
      <c r="W107" s="57"/>
    </row>
    <row r="108" spans="19:23" s="58" customFormat="1" ht="15">
      <c r="S108" s="57"/>
      <c r="T108" s="57"/>
      <c r="U108" s="57"/>
      <c r="V108" s="57"/>
      <c r="W108" s="57"/>
    </row>
  </sheetData>
  <sheetProtection password="CABF" sheet="1" objects="1" scenarios="1" selectLockedCells="1"/>
  <mergeCells count="108">
    <mergeCell ref="K32:L32"/>
    <mergeCell ref="B33:D33"/>
    <mergeCell ref="F33:H33"/>
    <mergeCell ref="K33:L33"/>
    <mergeCell ref="P1:Q1"/>
    <mergeCell ref="N1:O1"/>
    <mergeCell ref="B26:D26"/>
    <mergeCell ref="F26:H26"/>
    <mergeCell ref="K26:L26"/>
    <mergeCell ref="B27:D27"/>
    <mergeCell ref="F27:H27"/>
    <mergeCell ref="K27:L27"/>
    <mergeCell ref="E3:J3"/>
    <mergeCell ref="E5:O5"/>
    <mergeCell ref="K24:L24"/>
    <mergeCell ref="K25:L25"/>
    <mergeCell ref="K19:L19"/>
    <mergeCell ref="K20:L20"/>
    <mergeCell ref="K22:L22"/>
    <mergeCell ref="K23:L23"/>
    <mergeCell ref="K34:L34"/>
    <mergeCell ref="B7:D10"/>
    <mergeCell ref="B28:D28"/>
    <mergeCell ref="F28:H28"/>
    <mergeCell ref="K28:L28"/>
    <mergeCell ref="B29:D29"/>
    <mergeCell ref="F31:H31"/>
    <mergeCell ref="K31:L31"/>
    <mergeCell ref="K17:L17"/>
    <mergeCell ref="K18:L18"/>
    <mergeCell ref="K21:L21"/>
    <mergeCell ref="K11:L11"/>
    <mergeCell ref="K12:L12"/>
    <mergeCell ref="K13:L13"/>
    <mergeCell ref="K14:L14"/>
    <mergeCell ref="K15:L15"/>
    <mergeCell ref="K16:L16"/>
    <mergeCell ref="F34:H34"/>
    <mergeCell ref="B34:D34"/>
    <mergeCell ref="E36:G37"/>
    <mergeCell ref="E38:G39"/>
    <mergeCell ref="F29:H29"/>
    <mergeCell ref="B30:D30"/>
    <mergeCell ref="F30:H30"/>
    <mergeCell ref="B31:D31"/>
    <mergeCell ref="B32:D32"/>
    <mergeCell ref="F32:H32"/>
    <mergeCell ref="F20:H20"/>
    <mergeCell ref="F21:H21"/>
    <mergeCell ref="F22:H22"/>
    <mergeCell ref="F23:H23"/>
    <mergeCell ref="F24:H24"/>
    <mergeCell ref="F25:H25"/>
    <mergeCell ref="F14:H14"/>
    <mergeCell ref="F15:H15"/>
    <mergeCell ref="F16:H16"/>
    <mergeCell ref="F17:H17"/>
    <mergeCell ref="F18:H18"/>
    <mergeCell ref="F19:H19"/>
    <mergeCell ref="B21:D21"/>
    <mergeCell ref="B22:D22"/>
    <mergeCell ref="B23:D23"/>
    <mergeCell ref="B24:D24"/>
    <mergeCell ref="B25:D25"/>
    <mergeCell ref="F8:H8"/>
    <mergeCell ref="F9:H10"/>
    <mergeCell ref="F11:H11"/>
    <mergeCell ref="F12:H12"/>
    <mergeCell ref="F13:H13"/>
    <mergeCell ref="B15:D15"/>
    <mergeCell ref="B16:D16"/>
    <mergeCell ref="B17:D17"/>
    <mergeCell ref="B18:D18"/>
    <mergeCell ref="B19:D19"/>
    <mergeCell ref="B20:D20"/>
    <mergeCell ref="B11:D11"/>
    <mergeCell ref="B12:D12"/>
    <mergeCell ref="K29:L29"/>
    <mergeCell ref="K3:P3"/>
    <mergeCell ref="P5:P8"/>
    <mergeCell ref="E9:E10"/>
    <mergeCell ref="E6:I6"/>
    <mergeCell ref="E7:I7"/>
    <mergeCell ref="B13:D13"/>
    <mergeCell ref="B14:D14"/>
    <mergeCell ref="I40:J41"/>
    <mergeCell ref="L40:N40"/>
    <mergeCell ref="L41:N41"/>
    <mergeCell ref="I42:J43"/>
    <mergeCell ref="E40:G41"/>
    <mergeCell ref="E42:G43"/>
    <mergeCell ref="C2:C4"/>
    <mergeCell ref="H2:I2"/>
    <mergeCell ref="I36:J37"/>
    <mergeCell ref="L36:P36"/>
    <mergeCell ref="I38:J39"/>
    <mergeCell ref="L38:N38"/>
    <mergeCell ref="L39:N39"/>
    <mergeCell ref="K30:L30"/>
    <mergeCell ref="B5:D5"/>
    <mergeCell ref="B6:D6"/>
    <mergeCell ref="O6:O9"/>
    <mergeCell ref="J6:N7"/>
    <mergeCell ref="I8:I10"/>
    <mergeCell ref="N8:N10"/>
    <mergeCell ref="K8:L8"/>
    <mergeCell ref="K9:L9"/>
    <mergeCell ref="K10:L10"/>
  </mergeCells>
  <conditionalFormatting sqref="P11:P34">
    <cfRule type="cellIs" priority="2" dxfId="0" operator="between" stopIfTrue="1">
      <formula>0</formula>
      <formula>20</formula>
    </cfRule>
  </conditionalFormatting>
  <printOptions/>
  <pageMargins left="0.39" right="0.15748031496062992" top="0.1968503937007874" bottom="0.3937007874015748" header="0.15748031496062992" footer="0.1968503937007874"/>
  <pageSetup horizontalDpi="600" verticalDpi="600" orientation="landscape" paperSize="9" r:id="rId2"/>
  <headerFooter>
    <oddFooter>&amp;L&amp;"-,Italique"&amp;9Académie de Bordeaux - document de synthèse du CCF - CAP cuisine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T43"/>
  <sheetViews>
    <sheetView showGridLines="0" tabSelected="1" zoomScalePageLayoutView="0" workbookViewId="0" topLeftCell="A19">
      <selection activeCell="C30" sqref="C30:D30"/>
    </sheetView>
  </sheetViews>
  <sheetFormatPr defaultColWidth="11.421875" defaultRowHeight="15"/>
  <cols>
    <col min="1" max="1" width="3.00390625" style="37" customWidth="1"/>
    <col min="2" max="2" width="27.421875" style="39" customWidth="1"/>
    <col min="3" max="3" width="4.7109375" style="39" customWidth="1"/>
    <col min="4" max="4" width="1.8515625" style="39" customWidth="1"/>
    <col min="5" max="6" width="4.7109375" style="39" customWidth="1"/>
    <col min="7" max="7" width="1.8515625" style="39" customWidth="1"/>
    <col min="8" max="9" width="4.7109375" style="39" customWidth="1"/>
    <col min="10" max="10" width="1.8515625" style="39" customWidth="1"/>
    <col min="11" max="12" width="4.7109375" style="39" customWidth="1"/>
    <col min="13" max="13" width="1.8515625" style="39" customWidth="1"/>
    <col min="14" max="14" width="4.7109375" style="39" customWidth="1"/>
    <col min="15" max="15" width="2.7109375" style="39" customWidth="1"/>
    <col min="16" max="16" width="4.7109375" style="39" customWidth="1"/>
    <col min="17" max="17" width="2.140625" style="39" customWidth="1"/>
    <col min="18" max="18" width="6.00390625" style="39" customWidth="1"/>
    <col min="19" max="19" width="0.9921875" style="39" customWidth="1"/>
    <col min="20" max="20" width="6.28125" style="39" customWidth="1"/>
    <col min="21" max="16384" width="11.421875" style="39" customWidth="1"/>
  </cols>
  <sheetData>
    <row r="1" s="8" customFormat="1" ht="15">
      <c r="A1" s="37"/>
    </row>
    <row r="2" spans="1:19" s="8" customFormat="1" ht="40.5" customHeight="1">
      <c r="A2" s="37"/>
      <c r="M2" s="173" t="str">
        <f>+'Synt EP1'!$P$1</f>
        <v>Session 2010</v>
      </c>
      <c r="N2" s="173"/>
      <c r="O2" s="173"/>
      <c r="P2" s="173"/>
      <c r="Q2" s="173"/>
      <c r="R2" s="173"/>
      <c r="S2" s="173"/>
    </row>
    <row r="3" spans="1:14" s="8" customFormat="1" ht="28.5" customHeight="1">
      <c r="A3" s="37"/>
      <c r="C3" s="10"/>
      <c r="D3" s="10"/>
      <c r="K3" s="38"/>
      <c r="L3" s="38"/>
      <c r="M3" s="38"/>
      <c r="N3" s="38"/>
    </row>
    <row r="4" spans="1:19" s="8" customFormat="1" ht="24.75" customHeight="1">
      <c r="A4" s="37"/>
      <c r="B4" s="181" t="s">
        <v>17</v>
      </c>
      <c r="C4" s="182"/>
      <c r="D4" s="162">
        <f>+'Synt EP1'!$K$3</f>
        <v>0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ht="7.5" customHeight="1" thickBot="1"/>
    <row r="6" spans="2:20" ht="8.25" customHeight="1" thickTop="1">
      <c r="B6" s="185" t="s">
        <v>83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7"/>
      <c r="S6" s="40"/>
      <c r="T6" s="40"/>
    </row>
    <row r="7" spans="2:20" ht="8.25" customHeight="1"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40"/>
      <c r="T7" s="40"/>
    </row>
    <row r="8" spans="2:20" ht="8.25" customHeight="1" thickBot="1">
      <c r="B8" s="191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3"/>
      <c r="S8" s="40"/>
      <c r="T8" s="40"/>
    </row>
    <row r="9" spans="2:20" ht="63.75" customHeight="1" thickTop="1">
      <c r="B9" s="183" t="s">
        <v>54</v>
      </c>
      <c r="C9" s="176" t="s">
        <v>38</v>
      </c>
      <c r="D9" s="168" t="s">
        <v>39</v>
      </c>
      <c r="E9" s="174" t="s">
        <v>50</v>
      </c>
      <c r="F9" s="176" t="s">
        <v>40</v>
      </c>
      <c r="G9" s="168" t="s">
        <v>41</v>
      </c>
      <c r="H9" s="174" t="s">
        <v>51</v>
      </c>
      <c r="I9" s="176" t="s">
        <v>42</v>
      </c>
      <c r="J9" s="168" t="s">
        <v>43</v>
      </c>
      <c r="K9" s="174" t="s">
        <v>52</v>
      </c>
      <c r="L9" s="176" t="s">
        <v>44</v>
      </c>
      <c r="M9" s="168" t="s">
        <v>45</v>
      </c>
      <c r="N9" s="174" t="s">
        <v>53</v>
      </c>
      <c r="O9" s="178" t="s">
        <v>46</v>
      </c>
      <c r="P9" s="176" t="s">
        <v>86</v>
      </c>
      <c r="Q9" s="168" t="s">
        <v>84</v>
      </c>
      <c r="R9" s="41" t="s">
        <v>47</v>
      </c>
      <c r="S9" s="42"/>
      <c r="T9" s="43" t="s">
        <v>48</v>
      </c>
    </row>
    <row r="10" spans="2:20" ht="39.75" customHeight="1">
      <c r="B10" s="184"/>
      <c r="C10" s="177"/>
      <c r="D10" s="169"/>
      <c r="E10" s="175"/>
      <c r="F10" s="177"/>
      <c r="G10" s="169"/>
      <c r="H10" s="175"/>
      <c r="I10" s="177"/>
      <c r="J10" s="169"/>
      <c r="K10" s="175"/>
      <c r="L10" s="177"/>
      <c r="M10" s="169"/>
      <c r="N10" s="175"/>
      <c r="O10" s="179"/>
      <c r="P10" s="177"/>
      <c r="Q10" s="169"/>
      <c r="R10" s="44" t="s">
        <v>85</v>
      </c>
      <c r="S10" s="45"/>
      <c r="T10" s="46" t="s">
        <v>49</v>
      </c>
    </row>
    <row r="11" spans="1:20" ht="18.75" customHeight="1">
      <c r="A11" s="37">
        <v>1</v>
      </c>
      <c r="B11" s="88">
        <f>+IF('Synt EP1'!$B$11="","",'Synt EP1'!$B$11)</f>
      </c>
      <c r="C11" s="170"/>
      <c r="D11" s="170"/>
      <c r="E11" s="87">
        <f>+IF('Synt EP1'!$B$11="","",C11*2)</f>
      </c>
      <c r="F11" s="170"/>
      <c r="G11" s="170"/>
      <c r="H11" s="87">
        <f>+IF('Synt EP1'!$B$11="","",F11*7)</f>
      </c>
      <c r="I11" s="170"/>
      <c r="J11" s="170"/>
      <c r="K11" s="87">
        <f>+IF('Synt EP1'!$B$11="","",I11)</f>
      </c>
      <c r="L11" s="170"/>
      <c r="M11" s="170"/>
      <c r="N11" s="180">
        <f>+IF('Synt EP1'!$B$11="","",L11*2)</f>
      </c>
      <c r="O11" s="180"/>
      <c r="P11" s="196"/>
      <c r="Q11" s="197"/>
      <c r="R11" s="47">
        <f>+IF('Synt EP1'!$B$11="","",+E11+H11+K11+N11+P11)</f>
      </c>
      <c r="S11" s="48"/>
      <c r="T11" s="2">
        <f>IF(B11="","",ROUNDUP(((R11/13)*2),0)/2)</f>
      </c>
    </row>
    <row r="12" spans="1:20" ht="18.75" customHeight="1">
      <c r="A12" s="37">
        <v>2</v>
      </c>
      <c r="B12" s="88">
        <f>+IF('Synt EP1'!$B$12="","",'Synt EP1'!$B$12)</f>
      </c>
      <c r="C12" s="170"/>
      <c r="D12" s="170"/>
      <c r="E12" s="87">
        <f>+IF('Synt EP1'!$B$12="","",C12*2)</f>
      </c>
      <c r="F12" s="170"/>
      <c r="G12" s="170"/>
      <c r="H12" s="87">
        <f>+IF('Synt EP1'!$B$12="","",F12*7)</f>
      </c>
      <c r="I12" s="170"/>
      <c r="J12" s="170"/>
      <c r="K12" s="87">
        <f>+IF('Synt EP1'!$B$12="","",I12)</f>
      </c>
      <c r="L12" s="170"/>
      <c r="M12" s="170"/>
      <c r="N12" s="180">
        <f>+IF('Synt EP1'!$B$12="","",L12*2)</f>
      </c>
      <c r="O12" s="180"/>
      <c r="P12" s="196"/>
      <c r="Q12" s="197"/>
      <c r="R12" s="47">
        <f>+IF('Synt EP1'!$B$11="","",+E12+H12+K12+N12+P12)</f>
      </c>
      <c r="S12" s="48"/>
      <c r="T12" s="2">
        <f aca="true" t="shared" si="0" ref="T12:T34">IF(B12="","",ROUNDUP(((R12/13)*2),0)/2)</f>
      </c>
    </row>
    <row r="13" spans="1:20" ht="18.75" customHeight="1">
      <c r="A13" s="37">
        <v>3</v>
      </c>
      <c r="B13" s="88">
        <f>+IF('Synt EP1'!$B$13="","",'Synt EP1'!$B$13)</f>
      </c>
      <c r="C13" s="170"/>
      <c r="D13" s="170"/>
      <c r="E13" s="87">
        <f>+IF('Synt EP1'!$B$13="","",C13*2)</f>
      </c>
      <c r="F13" s="170"/>
      <c r="G13" s="170"/>
      <c r="H13" s="87">
        <f>+IF('Synt EP1'!$B$13="","",F13*7)</f>
      </c>
      <c r="I13" s="170"/>
      <c r="J13" s="170"/>
      <c r="K13" s="87">
        <f>+IF('Synt EP1'!$B$13="","",I13)</f>
      </c>
      <c r="L13" s="170"/>
      <c r="M13" s="170"/>
      <c r="N13" s="180">
        <f>+IF('Synt EP1'!$B$13="","",L13*2)</f>
      </c>
      <c r="O13" s="180"/>
      <c r="P13" s="196"/>
      <c r="Q13" s="197"/>
      <c r="R13" s="47">
        <f>+IF('Synt EP1'!$B$11="","",+E13+H13+K13+N13+P13)</f>
      </c>
      <c r="S13" s="48"/>
      <c r="T13" s="2">
        <f t="shared" si="0"/>
      </c>
    </row>
    <row r="14" spans="1:20" ht="18.75" customHeight="1">
      <c r="A14" s="37">
        <v>4</v>
      </c>
      <c r="B14" s="88">
        <f>+IF('Synt EP1'!$B$14="","",'Synt EP1'!$B$14)</f>
      </c>
      <c r="C14" s="170"/>
      <c r="D14" s="170"/>
      <c r="E14" s="87">
        <f>+IF('Synt EP1'!$B$14="","",C14*2)</f>
      </c>
      <c r="F14" s="170"/>
      <c r="G14" s="170"/>
      <c r="H14" s="87">
        <f>+IF('Synt EP1'!$B$14="","",F14*7)</f>
      </c>
      <c r="I14" s="170"/>
      <c r="J14" s="170"/>
      <c r="K14" s="87">
        <f>+IF('Synt EP1'!$B$14="","",I14)</f>
      </c>
      <c r="L14" s="170"/>
      <c r="M14" s="170"/>
      <c r="N14" s="180">
        <f>+IF('Synt EP1'!$B$14="","",L14*2)</f>
      </c>
      <c r="O14" s="180"/>
      <c r="P14" s="196"/>
      <c r="Q14" s="197"/>
      <c r="R14" s="47">
        <f>+IF('Synt EP1'!$B$11="","",+E14+H14+K14+N14+P14)</f>
      </c>
      <c r="S14" s="48"/>
      <c r="T14" s="2">
        <f t="shared" si="0"/>
      </c>
    </row>
    <row r="15" spans="1:20" ht="18.75" customHeight="1">
      <c r="A15" s="37">
        <v>5</v>
      </c>
      <c r="B15" s="88">
        <f>+IF('Synt EP1'!$B$15="","",'Synt EP1'!$B$15)</f>
      </c>
      <c r="C15" s="170"/>
      <c r="D15" s="170"/>
      <c r="E15" s="87">
        <f>+IF('Synt EP1'!$B$15="","",C15*2)</f>
      </c>
      <c r="F15" s="170"/>
      <c r="G15" s="170"/>
      <c r="H15" s="87">
        <f>+IF('Synt EP1'!$B$15="","",F15*7)</f>
      </c>
      <c r="I15" s="170"/>
      <c r="J15" s="170"/>
      <c r="K15" s="87">
        <f>+IF('Synt EP1'!$B$15="","",I15)</f>
      </c>
      <c r="L15" s="170"/>
      <c r="M15" s="170"/>
      <c r="N15" s="180">
        <f>+IF('Synt EP1'!$B$15="","",L15*2)</f>
      </c>
      <c r="O15" s="180"/>
      <c r="P15" s="196"/>
      <c r="Q15" s="197"/>
      <c r="R15" s="47">
        <f>+IF('Synt EP1'!$B$11="","",+E15+H15+K15+N15+P15)</f>
      </c>
      <c r="S15" s="48"/>
      <c r="T15" s="2">
        <f t="shared" si="0"/>
      </c>
    </row>
    <row r="16" spans="1:20" ht="18.75" customHeight="1">
      <c r="A16" s="37">
        <v>6</v>
      </c>
      <c r="B16" s="88">
        <f>+IF('Synt EP1'!$B$16="","",'Synt EP1'!$B$16)</f>
      </c>
      <c r="C16" s="170"/>
      <c r="D16" s="170"/>
      <c r="E16" s="87">
        <f>+IF('Synt EP1'!$B$16="","",C16*2)</f>
      </c>
      <c r="F16" s="170"/>
      <c r="G16" s="170"/>
      <c r="H16" s="87">
        <f>+IF('Synt EP1'!$B$16="","",F16*7)</f>
      </c>
      <c r="I16" s="170"/>
      <c r="J16" s="170"/>
      <c r="K16" s="87">
        <f>+IF('Synt EP1'!$B$16="","",I16)</f>
      </c>
      <c r="L16" s="170"/>
      <c r="M16" s="170"/>
      <c r="N16" s="180">
        <f>+IF('Synt EP1'!$B$16="","",L16*2)</f>
      </c>
      <c r="O16" s="180"/>
      <c r="P16" s="196"/>
      <c r="Q16" s="197"/>
      <c r="R16" s="47">
        <f>+IF('Synt EP1'!$B$11="","",+E16+H16+K16+N16+P16)</f>
      </c>
      <c r="S16" s="48"/>
      <c r="T16" s="2">
        <f t="shared" si="0"/>
      </c>
    </row>
    <row r="17" spans="1:20" ht="18.75" customHeight="1">
      <c r="A17" s="37">
        <v>7</v>
      </c>
      <c r="B17" s="88">
        <f>+IF('Synt EP1'!$B$17="","",'Synt EP1'!$B$17)</f>
      </c>
      <c r="C17" s="170"/>
      <c r="D17" s="170"/>
      <c r="E17" s="87">
        <f>+IF('Synt EP1'!$B$17="","",C17*2)</f>
      </c>
      <c r="F17" s="170"/>
      <c r="G17" s="170"/>
      <c r="H17" s="87">
        <f>+IF('Synt EP1'!$B$17="","",F17*7)</f>
      </c>
      <c r="I17" s="170"/>
      <c r="J17" s="170"/>
      <c r="K17" s="87">
        <f>+IF('Synt EP1'!$B$17="","",I17)</f>
      </c>
      <c r="L17" s="170"/>
      <c r="M17" s="170"/>
      <c r="N17" s="180">
        <f>+IF('Synt EP1'!$B$17="","",L17*2)</f>
      </c>
      <c r="O17" s="180"/>
      <c r="P17" s="196"/>
      <c r="Q17" s="197"/>
      <c r="R17" s="47">
        <f>+IF('Synt EP1'!$B$11="","",+E17+H17+K17+N17+P17)</f>
      </c>
      <c r="S17" s="48"/>
      <c r="T17" s="2">
        <f t="shared" si="0"/>
      </c>
    </row>
    <row r="18" spans="1:20" ht="18.75" customHeight="1">
      <c r="A18" s="37">
        <v>8</v>
      </c>
      <c r="B18" s="88">
        <f>+IF('Synt EP1'!$B$18="","",'Synt EP1'!$B$18)</f>
      </c>
      <c r="C18" s="170"/>
      <c r="D18" s="170"/>
      <c r="E18" s="87">
        <f>+IF('Synt EP1'!$B$18="","",C18*2)</f>
      </c>
      <c r="F18" s="170"/>
      <c r="G18" s="170"/>
      <c r="H18" s="87">
        <f>+IF('Synt EP1'!$B$18="","",F18*7)</f>
      </c>
      <c r="I18" s="170"/>
      <c r="J18" s="170"/>
      <c r="K18" s="87">
        <f>+IF('Synt EP1'!$B$18="","",I18)</f>
      </c>
      <c r="L18" s="170"/>
      <c r="M18" s="170"/>
      <c r="N18" s="180">
        <f>+IF('Synt EP1'!$B$18="","",L18*2)</f>
      </c>
      <c r="O18" s="180"/>
      <c r="P18" s="196"/>
      <c r="Q18" s="197"/>
      <c r="R18" s="47">
        <f>+IF('Synt EP1'!$B$11="","",+E18+H18+K18+N18+P18)</f>
      </c>
      <c r="S18" s="48"/>
      <c r="T18" s="2">
        <f t="shared" si="0"/>
      </c>
    </row>
    <row r="19" spans="1:20" ht="18.75" customHeight="1">
      <c r="A19" s="37">
        <v>9</v>
      </c>
      <c r="B19" s="88">
        <f>+IF('Synt EP1'!$B$19="","",'Synt EP1'!$B$19)</f>
      </c>
      <c r="C19" s="170"/>
      <c r="D19" s="170"/>
      <c r="E19" s="87">
        <f>+IF('Synt EP1'!$B$19="","",C19*2)</f>
      </c>
      <c r="F19" s="170"/>
      <c r="G19" s="170"/>
      <c r="H19" s="87">
        <f>+IF('Synt EP1'!$B$19="","",F19*7)</f>
      </c>
      <c r="I19" s="170"/>
      <c r="J19" s="170"/>
      <c r="K19" s="87">
        <f>+IF('Synt EP1'!$B$19="","",I19)</f>
      </c>
      <c r="L19" s="170"/>
      <c r="M19" s="170"/>
      <c r="N19" s="180">
        <f>+IF('Synt EP1'!$B$19="","",L19*2)</f>
      </c>
      <c r="O19" s="180"/>
      <c r="P19" s="196"/>
      <c r="Q19" s="197"/>
      <c r="R19" s="47">
        <f>+IF('Synt EP1'!$B$11="","",+E19+H19+K19+N19+P19)</f>
      </c>
      <c r="S19" s="48"/>
      <c r="T19" s="2">
        <f t="shared" si="0"/>
      </c>
    </row>
    <row r="20" spans="1:20" ht="18.75" customHeight="1">
      <c r="A20" s="37">
        <v>10</v>
      </c>
      <c r="B20" s="88">
        <f>+IF('Synt EP1'!$B$20="","",'Synt EP1'!$B$20)</f>
      </c>
      <c r="C20" s="170"/>
      <c r="D20" s="170"/>
      <c r="E20" s="87">
        <f>+IF('Synt EP1'!$B$20="","",C20*2)</f>
      </c>
      <c r="F20" s="170"/>
      <c r="G20" s="170"/>
      <c r="H20" s="87">
        <f>+IF('Synt EP1'!$B$20="","",F20*7)</f>
      </c>
      <c r="I20" s="170"/>
      <c r="J20" s="170"/>
      <c r="K20" s="87">
        <f>+IF('Synt EP1'!$B$20="","",I20)</f>
      </c>
      <c r="L20" s="170"/>
      <c r="M20" s="170"/>
      <c r="N20" s="180">
        <f>+IF('Synt EP1'!$B$20="","",L20*2)</f>
      </c>
      <c r="O20" s="180"/>
      <c r="P20" s="196"/>
      <c r="Q20" s="197"/>
      <c r="R20" s="47">
        <f>+IF('Synt EP1'!$B$11="","",+E20+H20+K20+N20+P20)</f>
      </c>
      <c r="S20" s="48"/>
      <c r="T20" s="2">
        <f t="shared" si="0"/>
      </c>
    </row>
    <row r="21" spans="1:20" ht="18.75" customHeight="1">
      <c r="A21" s="37">
        <v>11</v>
      </c>
      <c r="B21" s="88">
        <f>+IF('Synt EP1'!$B$21="","",'Synt EP1'!$B$21)</f>
      </c>
      <c r="C21" s="170"/>
      <c r="D21" s="170"/>
      <c r="E21" s="87">
        <f>+IF('Synt EP1'!$B$21="","",C21*2)</f>
      </c>
      <c r="F21" s="170"/>
      <c r="G21" s="170"/>
      <c r="H21" s="87">
        <f>+IF('Synt EP1'!$B$21="","",F21*7)</f>
      </c>
      <c r="I21" s="170"/>
      <c r="J21" s="170"/>
      <c r="K21" s="87">
        <f>+IF('Synt EP1'!$B$21="","",I21)</f>
      </c>
      <c r="L21" s="170"/>
      <c r="M21" s="170"/>
      <c r="N21" s="180">
        <f>+IF('Synt EP1'!$B$21="","",L21*2)</f>
      </c>
      <c r="O21" s="180"/>
      <c r="P21" s="196"/>
      <c r="Q21" s="197"/>
      <c r="R21" s="47">
        <f>+IF('Synt EP1'!$B$11="","",+E21+H21+K21+N21+P21)</f>
      </c>
      <c r="S21" s="48"/>
      <c r="T21" s="2">
        <f t="shared" si="0"/>
      </c>
    </row>
    <row r="22" spans="1:20" ht="18.75" customHeight="1">
      <c r="A22" s="37">
        <v>12</v>
      </c>
      <c r="B22" s="88">
        <f>+IF('Synt EP1'!$B$22="","",'Synt EP1'!$B$22)</f>
      </c>
      <c r="C22" s="170"/>
      <c r="D22" s="170"/>
      <c r="E22" s="87">
        <f>+IF('Synt EP1'!$B$22="","",C22*2)</f>
      </c>
      <c r="F22" s="170"/>
      <c r="G22" s="170"/>
      <c r="H22" s="87">
        <f>+IF('Synt EP1'!$B$22="","",F22*7)</f>
      </c>
      <c r="I22" s="170"/>
      <c r="J22" s="170"/>
      <c r="K22" s="87">
        <f>+IF('Synt EP1'!$B$22="","",I22)</f>
      </c>
      <c r="L22" s="170"/>
      <c r="M22" s="170"/>
      <c r="N22" s="180">
        <f>+IF('Synt EP1'!$B$22="","",L22*2)</f>
      </c>
      <c r="O22" s="180"/>
      <c r="P22" s="196"/>
      <c r="Q22" s="197"/>
      <c r="R22" s="47">
        <f>+IF('Synt EP1'!$B$11="","",+E22+H22+K22+N22+P22)</f>
      </c>
      <c r="S22" s="48"/>
      <c r="T22" s="2">
        <f t="shared" si="0"/>
      </c>
    </row>
    <row r="23" spans="1:20" ht="18.75" customHeight="1">
      <c r="A23" s="37">
        <v>13</v>
      </c>
      <c r="B23" s="88">
        <f>+IF('Synt EP1'!$B$23="","",'Synt EP1'!$B$23)</f>
      </c>
      <c r="C23" s="170"/>
      <c r="D23" s="170"/>
      <c r="E23" s="87">
        <f>+IF('Synt EP1'!$B$23="","",C23*2)</f>
      </c>
      <c r="F23" s="170"/>
      <c r="G23" s="170"/>
      <c r="H23" s="87">
        <f>+IF('Synt EP1'!$B$23="","",F23*7)</f>
      </c>
      <c r="I23" s="170"/>
      <c r="J23" s="170"/>
      <c r="K23" s="87">
        <f>+IF('Synt EP1'!$B$23="","",I23)</f>
      </c>
      <c r="L23" s="170"/>
      <c r="M23" s="170"/>
      <c r="N23" s="180">
        <f>+IF('Synt EP1'!$B$23="","",L23*2)</f>
      </c>
      <c r="O23" s="180"/>
      <c r="P23" s="196"/>
      <c r="Q23" s="197"/>
      <c r="R23" s="47">
        <f>+IF('Synt EP1'!$B$11="","",+E23+H23+K23+N23+P23)</f>
      </c>
      <c r="S23" s="48"/>
      <c r="T23" s="2">
        <f t="shared" si="0"/>
      </c>
    </row>
    <row r="24" spans="1:20" ht="18.75" customHeight="1">
      <c r="A24" s="37">
        <v>14</v>
      </c>
      <c r="B24" s="88">
        <f>+IF('Synt EP1'!$B$24="","",'Synt EP1'!$B$24)</f>
      </c>
      <c r="C24" s="170"/>
      <c r="D24" s="170"/>
      <c r="E24" s="87">
        <f>+IF('Synt EP1'!$B$24="","",C24*2)</f>
      </c>
      <c r="F24" s="170"/>
      <c r="G24" s="170"/>
      <c r="H24" s="87">
        <f>+IF('Synt EP1'!$B$24="","",F24*7)</f>
      </c>
      <c r="I24" s="170"/>
      <c r="J24" s="170"/>
      <c r="K24" s="87">
        <f>+IF('Synt EP1'!$B$24="","",I24)</f>
      </c>
      <c r="L24" s="170"/>
      <c r="M24" s="170"/>
      <c r="N24" s="180">
        <f>+IF('Synt EP1'!$B$24="","",L24*2)</f>
      </c>
      <c r="O24" s="180"/>
      <c r="P24" s="196"/>
      <c r="Q24" s="197"/>
      <c r="R24" s="47">
        <f>+IF('Synt EP1'!$B$11="","",+E24+H24+K24+N24+P24)</f>
      </c>
      <c r="S24" s="48"/>
      <c r="T24" s="2">
        <f t="shared" si="0"/>
      </c>
    </row>
    <row r="25" spans="1:20" ht="18.75" customHeight="1">
      <c r="A25" s="37">
        <v>15</v>
      </c>
      <c r="B25" s="88">
        <f>+IF('Synt EP1'!$B$25="","",'Synt EP1'!$B$25)</f>
      </c>
      <c r="C25" s="170"/>
      <c r="D25" s="170"/>
      <c r="E25" s="87">
        <f>+IF('Synt EP1'!$B$25="","",C25*2)</f>
      </c>
      <c r="F25" s="170"/>
      <c r="G25" s="170"/>
      <c r="H25" s="87">
        <f>+IF('Synt EP1'!$B$25="","",F25*7)</f>
      </c>
      <c r="I25" s="170"/>
      <c r="J25" s="170"/>
      <c r="K25" s="87">
        <f>+IF('Synt EP1'!$B$25="","",I25)</f>
      </c>
      <c r="L25" s="170"/>
      <c r="M25" s="170"/>
      <c r="N25" s="180">
        <f>+IF('Synt EP1'!$B$25="","",L25*2)</f>
      </c>
      <c r="O25" s="180"/>
      <c r="P25" s="196"/>
      <c r="Q25" s="197"/>
      <c r="R25" s="47">
        <f>+IF('Synt EP1'!$B$11="","",+E25+H25+K25+N25+P25)</f>
      </c>
      <c r="S25" s="48"/>
      <c r="T25" s="2">
        <f t="shared" si="0"/>
      </c>
    </row>
    <row r="26" spans="1:20" ht="18.75" customHeight="1">
      <c r="A26" s="37">
        <v>16</v>
      </c>
      <c r="B26" s="88">
        <f>+IF('Synt EP1'!$B$26="","",'Synt EP1'!$B$26)</f>
      </c>
      <c r="C26" s="170"/>
      <c r="D26" s="170"/>
      <c r="E26" s="87">
        <f>+IF('Synt EP1'!$B$26="","",C26*2)</f>
      </c>
      <c r="F26" s="170"/>
      <c r="G26" s="170"/>
      <c r="H26" s="87">
        <f>+IF('Synt EP1'!$B$26="","",F26*7)</f>
      </c>
      <c r="I26" s="170"/>
      <c r="J26" s="170"/>
      <c r="K26" s="87">
        <f>+IF('Synt EP1'!$B$26="","",I26)</f>
      </c>
      <c r="L26" s="170"/>
      <c r="M26" s="170"/>
      <c r="N26" s="180">
        <f>+IF('Synt EP1'!$B$26="","",L26*2)</f>
      </c>
      <c r="O26" s="180"/>
      <c r="P26" s="196"/>
      <c r="Q26" s="197"/>
      <c r="R26" s="47">
        <f>+IF('Synt EP1'!$B$11="","",+E26+H26+K26+N26+P26)</f>
      </c>
      <c r="S26" s="48"/>
      <c r="T26" s="2">
        <f t="shared" si="0"/>
      </c>
    </row>
    <row r="27" spans="1:20" ht="18.75" customHeight="1">
      <c r="A27" s="37">
        <v>17</v>
      </c>
      <c r="B27" s="88">
        <f>+IF('Synt EP1'!$B$27="","",'Synt EP1'!$B$27)</f>
      </c>
      <c r="C27" s="170"/>
      <c r="D27" s="170"/>
      <c r="E27" s="87">
        <f>+IF('Synt EP1'!$B$27="","",C27*2)</f>
      </c>
      <c r="F27" s="170"/>
      <c r="G27" s="170"/>
      <c r="H27" s="87">
        <f>+IF('Synt EP1'!$B$27="","",F27*7)</f>
      </c>
      <c r="I27" s="170"/>
      <c r="J27" s="170"/>
      <c r="K27" s="87">
        <f>+IF('Synt EP1'!$B$27="","",I27)</f>
      </c>
      <c r="L27" s="170"/>
      <c r="M27" s="170"/>
      <c r="N27" s="180">
        <f>+IF('Synt EP1'!$B$27="","",L27*2)</f>
      </c>
      <c r="O27" s="180"/>
      <c r="P27" s="196"/>
      <c r="Q27" s="197"/>
      <c r="R27" s="47">
        <f>+IF('Synt EP1'!$B$11="","",+E27+H27+K27+N27+P27)</f>
      </c>
      <c r="S27" s="48"/>
      <c r="T27" s="2">
        <f t="shared" si="0"/>
      </c>
    </row>
    <row r="28" spans="1:20" ht="18.75" customHeight="1">
      <c r="A28" s="37">
        <v>18</v>
      </c>
      <c r="B28" s="88">
        <f>+IF('Synt EP1'!$B$28="","",'Synt EP1'!$B$28)</f>
      </c>
      <c r="C28" s="170"/>
      <c r="D28" s="170"/>
      <c r="E28" s="87">
        <f>+IF('Synt EP1'!$B$28="","",C28*2)</f>
      </c>
      <c r="F28" s="170"/>
      <c r="G28" s="170"/>
      <c r="H28" s="87">
        <f>+IF('Synt EP1'!$B$28="","",F28*7)</f>
      </c>
      <c r="I28" s="170"/>
      <c r="J28" s="170"/>
      <c r="K28" s="87">
        <f>+IF('Synt EP1'!$B$28="","",I28)</f>
      </c>
      <c r="L28" s="170"/>
      <c r="M28" s="170"/>
      <c r="N28" s="180">
        <f>+IF('Synt EP1'!$B$28="","",L28*2)</f>
      </c>
      <c r="O28" s="180"/>
      <c r="P28" s="196"/>
      <c r="Q28" s="197"/>
      <c r="R28" s="47">
        <f>+IF('Synt EP1'!$B$11="","",+E28+H28+K28+N28+P28)</f>
      </c>
      <c r="S28" s="48"/>
      <c r="T28" s="2">
        <f t="shared" si="0"/>
      </c>
    </row>
    <row r="29" spans="1:20" ht="18.75" customHeight="1">
      <c r="A29" s="37">
        <v>19</v>
      </c>
      <c r="B29" s="88">
        <f>+IF('Synt EP1'!$B$29="","",'Synt EP1'!$B$29)</f>
      </c>
      <c r="C29" s="170"/>
      <c r="D29" s="170"/>
      <c r="E29" s="87">
        <f>+IF('Synt EP1'!$B$29="","",C29*2)</f>
      </c>
      <c r="F29" s="170"/>
      <c r="G29" s="170"/>
      <c r="H29" s="87">
        <f>+IF('Synt EP1'!$B$29="","",F29*7)</f>
      </c>
      <c r="I29" s="170"/>
      <c r="J29" s="170"/>
      <c r="K29" s="87">
        <f>+IF('Synt EP1'!$B$29="","",I29)</f>
      </c>
      <c r="L29" s="170"/>
      <c r="M29" s="170"/>
      <c r="N29" s="180">
        <f>+IF('Synt EP1'!$B$29="","",L29*2)</f>
      </c>
      <c r="O29" s="180"/>
      <c r="P29" s="196"/>
      <c r="Q29" s="197"/>
      <c r="R29" s="47">
        <f>+IF('Synt EP1'!$B$11="","",+E29+H29+K29+N29+P29)</f>
      </c>
      <c r="S29" s="48"/>
      <c r="T29" s="2">
        <f t="shared" si="0"/>
      </c>
    </row>
    <row r="30" spans="1:20" ht="18.75" customHeight="1">
      <c r="A30" s="37">
        <v>20</v>
      </c>
      <c r="B30" s="88">
        <f>+IF('Synt EP1'!$B$30="","",'Synt EP1'!$B$30)</f>
      </c>
      <c r="C30" s="170"/>
      <c r="D30" s="170"/>
      <c r="E30" s="87">
        <f>+IF('Synt EP1'!$B$30="","",C30*2)</f>
      </c>
      <c r="F30" s="170"/>
      <c r="G30" s="170"/>
      <c r="H30" s="87">
        <f>+IF('Synt EP1'!$B$30="","",F30*7)</f>
      </c>
      <c r="I30" s="170"/>
      <c r="J30" s="170"/>
      <c r="K30" s="87">
        <f>+IF('Synt EP1'!$B$30="","",I30)</f>
      </c>
      <c r="L30" s="170"/>
      <c r="M30" s="170"/>
      <c r="N30" s="180">
        <f>+IF('Synt EP1'!$B$30="","",L30*2)</f>
      </c>
      <c r="O30" s="180"/>
      <c r="P30" s="196"/>
      <c r="Q30" s="197"/>
      <c r="R30" s="47">
        <f>+IF('Synt EP1'!$B$11="","",+E30+H30+K30+N30+P30)</f>
      </c>
      <c r="S30" s="48"/>
      <c r="T30" s="2">
        <f t="shared" si="0"/>
      </c>
    </row>
    <row r="31" spans="1:20" ht="18.75" customHeight="1">
      <c r="A31" s="37">
        <v>21</v>
      </c>
      <c r="B31" s="88">
        <f>+IF('Synt EP1'!$B$31="","",'Synt EP1'!$B$31)</f>
      </c>
      <c r="C31" s="170"/>
      <c r="D31" s="170"/>
      <c r="E31" s="87">
        <f>+IF('Synt EP1'!$B$31="","",C31*2)</f>
      </c>
      <c r="F31" s="170"/>
      <c r="G31" s="170"/>
      <c r="H31" s="87">
        <f>+IF('Synt EP1'!$B$31="","",F31*7)</f>
      </c>
      <c r="I31" s="170"/>
      <c r="J31" s="170"/>
      <c r="K31" s="87">
        <f>+IF('Synt EP1'!$B$31="","",I31)</f>
      </c>
      <c r="L31" s="170"/>
      <c r="M31" s="170"/>
      <c r="N31" s="180">
        <f>+IF('Synt EP1'!$B$31="","",L31*2)</f>
      </c>
      <c r="O31" s="180"/>
      <c r="P31" s="196"/>
      <c r="Q31" s="197"/>
      <c r="R31" s="47">
        <f>+IF('Synt EP1'!$B$11="","",+E31+H31+K31+N31+P31)</f>
      </c>
      <c r="S31" s="48"/>
      <c r="T31" s="2">
        <f t="shared" si="0"/>
      </c>
    </row>
    <row r="32" spans="1:20" ht="18.75" customHeight="1">
      <c r="A32" s="37">
        <v>22</v>
      </c>
      <c r="B32" s="88">
        <f>+IF('Synt EP1'!$B$32="","",'Synt EP1'!$B$32)</f>
      </c>
      <c r="C32" s="170"/>
      <c r="D32" s="170"/>
      <c r="E32" s="87">
        <f>+IF('Synt EP1'!$B$32="","",C32*2)</f>
      </c>
      <c r="F32" s="170"/>
      <c r="G32" s="170"/>
      <c r="H32" s="87">
        <f>+IF('Synt EP1'!$B$32="","",F32*7)</f>
      </c>
      <c r="I32" s="170"/>
      <c r="J32" s="170"/>
      <c r="K32" s="87">
        <f>+IF('Synt EP1'!$B$32="","",I32)</f>
      </c>
      <c r="L32" s="170"/>
      <c r="M32" s="170"/>
      <c r="N32" s="180">
        <f>+IF('Synt EP1'!$B$32="","",L32*2)</f>
      </c>
      <c r="O32" s="180"/>
      <c r="P32" s="196"/>
      <c r="Q32" s="197"/>
      <c r="R32" s="47">
        <f>+IF('Synt EP1'!$B$11="","",+E32+H32+K32+N32+P32)</f>
      </c>
      <c r="S32" s="48"/>
      <c r="T32" s="2">
        <f t="shared" si="0"/>
      </c>
    </row>
    <row r="33" spans="1:20" ht="18.75" customHeight="1">
      <c r="A33" s="37">
        <v>23</v>
      </c>
      <c r="B33" s="88">
        <f>+IF('Synt EP1'!$B$33="","",'Synt EP1'!$B$33)</f>
      </c>
      <c r="C33" s="170"/>
      <c r="D33" s="170"/>
      <c r="E33" s="87">
        <f>+IF('Synt EP1'!$B$33="","",C33*2)</f>
      </c>
      <c r="F33" s="170"/>
      <c r="G33" s="170"/>
      <c r="H33" s="87">
        <f>+IF('Synt EP1'!$B$33="","",F33*7)</f>
      </c>
      <c r="I33" s="170"/>
      <c r="J33" s="170"/>
      <c r="K33" s="87">
        <f>+IF('Synt EP1'!$B$33="","",I33)</f>
      </c>
      <c r="L33" s="170"/>
      <c r="M33" s="170"/>
      <c r="N33" s="180">
        <f>+IF('Synt EP1'!$B$33="","",L33*2)</f>
      </c>
      <c r="O33" s="180"/>
      <c r="P33" s="196"/>
      <c r="Q33" s="197"/>
      <c r="R33" s="47">
        <f>+IF('Synt EP1'!$B$11="","",+E33+H33+K33+N33+P33)</f>
      </c>
      <c r="S33" s="48"/>
      <c r="T33" s="2">
        <f t="shared" si="0"/>
      </c>
    </row>
    <row r="34" spans="1:20" ht="18.75" customHeight="1" thickBot="1">
      <c r="A34" s="37">
        <v>24</v>
      </c>
      <c r="B34" s="89">
        <f>+IF('Synt EP1'!$B$34="","",'Synt EP1'!$B$34)</f>
      </c>
      <c r="C34" s="194"/>
      <c r="D34" s="194"/>
      <c r="E34" s="86">
        <f>+IF('Synt EP1'!$B$34="","",C34*2)</f>
      </c>
      <c r="F34" s="194"/>
      <c r="G34" s="194"/>
      <c r="H34" s="86">
        <f>+IF('Synt EP1'!$B$34="","",F34*7)</f>
      </c>
      <c r="I34" s="194"/>
      <c r="J34" s="194"/>
      <c r="K34" s="86">
        <f>+IF('Synt EP1'!$B$34="","",I34)</f>
      </c>
      <c r="L34" s="194"/>
      <c r="M34" s="194"/>
      <c r="N34" s="195">
        <f>+IF('Synt EP1'!$B$34="","",L34*2)</f>
      </c>
      <c r="O34" s="195"/>
      <c r="P34" s="198"/>
      <c r="Q34" s="199"/>
      <c r="R34" s="49">
        <f>+IF('Synt EP1'!$B$11="","",+E34+H34+K34+N34+P34)</f>
      </c>
      <c r="S34" s="48"/>
      <c r="T34" s="3">
        <f t="shared" si="0"/>
      </c>
    </row>
    <row r="35" ht="9.75" customHeight="1" thickBot="1" thickTop="1"/>
    <row r="36" spans="1:20" s="26" customFormat="1" ht="12" customHeight="1">
      <c r="A36" s="50"/>
      <c r="C36" s="172" t="s">
        <v>24</v>
      </c>
      <c r="D36" s="172"/>
      <c r="E36" s="172"/>
      <c r="F36" s="172"/>
      <c r="G36" s="172"/>
      <c r="H36" s="27"/>
      <c r="I36" s="254" t="str">
        <f>+IF('Synt EP1'!$B$11=""," ",+MIN(T11:T34))</f>
        <v> </v>
      </c>
      <c r="J36" s="255"/>
      <c r="K36" s="28"/>
      <c r="L36" s="111" t="s">
        <v>25</v>
      </c>
      <c r="M36" s="111"/>
      <c r="N36" s="111"/>
      <c r="O36" s="111"/>
      <c r="P36" s="111"/>
      <c r="Q36" s="111"/>
      <c r="R36" s="111"/>
      <c r="S36" s="111"/>
      <c r="T36" s="111"/>
    </row>
    <row r="37" spans="1:20" s="26" customFormat="1" ht="12" customHeight="1" thickBot="1">
      <c r="A37" s="50"/>
      <c r="C37" s="172"/>
      <c r="D37" s="172"/>
      <c r="E37" s="172"/>
      <c r="F37" s="172"/>
      <c r="G37" s="172"/>
      <c r="H37" s="27"/>
      <c r="I37" s="256"/>
      <c r="J37" s="257"/>
      <c r="K37" s="28"/>
      <c r="L37" s="30"/>
      <c r="M37" s="30"/>
      <c r="N37" s="30"/>
      <c r="O37" s="30"/>
      <c r="P37" s="30"/>
      <c r="Q37" s="30"/>
      <c r="R37" s="30"/>
      <c r="S37" s="30"/>
      <c r="T37" s="31"/>
    </row>
    <row r="38" spans="1:20" s="26" customFormat="1" ht="12" customHeight="1">
      <c r="A38" s="50"/>
      <c r="C38" s="172" t="s">
        <v>26</v>
      </c>
      <c r="D38" s="172"/>
      <c r="E38" s="172"/>
      <c r="F38" s="172"/>
      <c r="G38" s="172"/>
      <c r="H38" s="27"/>
      <c r="I38" s="254" t="str">
        <f>+IF('Synt EP1'!$B$11=""," ",+MAX(T11:T34))</f>
        <v> </v>
      </c>
      <c r="J38" s="255"/>
      <c r="K38" s="28"/>
      <c r="L38" s="171" t="s">
        <v>27</v>
      </c>
      <c r="M38" s="171"/>
      <c r="N38" s="171"/>
      <c r="O38" s="171"/>
      <c r="P38" s="171"/>
      <c r="Q38" s="171"/>
      <c r="R38" s="171"/>
      <c r="S38" s="32"/>
      <c r="T38" s="33">
        <f>FREQUENCY($T$11:$T$34,{9.99;0})</f>
        <v>0</v>
      </c>
    </row>
    <row r="39" spans="1:20" s="26" customFormat="1" ht="12" customHeight="1" thickBot="1">
      <c r="A39" s="50"/>
      <c r="C39" s="172"/>
      <c r="D39" s="172"/>
      <c r="E39" s="172"/>
      <c r="F39" s="172"/>
      <c r="G39" s="172"/>
      <c r="H39" s="27"/>
      <c r="I39" s="256"/>
      <c r="J39" s="257"/>
      <c r="K39" s="28"/>
      <c r="L39" s="171" t="s">
        <v>32</v>
      </c>
      <c r="M39" s="171"/>
      <c r="N39" s="171"/>
      <c r="O39" s="171"/>
      <c r="P39" s="171"/>
      <c r="Q39" s="171"/>
      <c r="R39" s="171"/>
      <c r="S39" s="32"/>
      <c r="T39" s="33">
        <f>FREQUENCY($T$11:$T$34,{14;9.99})</f>
        <v>0</v>
      </c>
    </row>
    <row r="40" spans="1:20" s="26" customFormat="1" ht="12" customHeight="1">
      <c r="A40" s="50"/>
      <c r="C40" s="172" t="s">
        <v>28</v>
      </c>
      <c r="D40" s="172"/>
      <c r="E40" s="172"/>
      <c r="F40" s="172"/>
      <c r="G40" s="172"/>
      <c r="H40" s="27"/>
      <c r="I40" s="258" t="str">
        <f>+IF('Synt EP1'!$B$11=""," ",+AVERAGE(T11:T34))</f>
        <v> </v>
      </c>
      <c r="J40" s="259"/>
      <c r="K40" s="34"/>
      <c r="L40" s="171" t="s">
        <v>29</v>
      </c>
      <c r="M40" s="171"/>
      <c r="N40" s="171"/>
      <c r="O40" s="171"/>
      <c r="P40" s="171"/>
      <c r="Q40" s="171"/>
      <c r="R40" s="171"/>
      <c r="S40" s="32"/>
      <c r="T40" s="33">
        <f>FREQUENCY($T$11:$T$34,{16;14})</f>
        <v>0</v>
      </c>
    </row>
    <row r="41" spans="1:20" s="26" customFormat="1" ht="12" customHeight="1" thickBot="1">
      <c r="A41" s="50"/>
      <c r="C41" s="172"/>
      <c r="D41" s="172"/>
      <c r="E41" s="172"/>
      <c r="F41" s="172"/>
      <c r="G41" s="172"/>
      <c r="H41" s="27"/>
      <c r="I41" s="260"/>
      <c r="J41" s="261"/>
      <c r="K41" s="34"/>
      <c r="L41" s="171" t="s">
        <v>30</v>
      </c>
      <c r="M41" s="171"/>
      <c r="N41" s="171"/>
      <c r="O41" s="171"/>
      <c r="P41" s="171"/>
      <c r="Q41" s="171"/>
      <c r="R41" s="171"/>
      <c r="S41" s="32"/>
      <c r="T41" s="33">
        <f>FREQUENCY($T$11:$T$34,{20;16})</f>
        <v>0</v>
      </c>
    </row>
    <row r="42" spans="1:20" s="26" customFormat="1" ht="12" customHeight="1">
      <c r="A42" s="50"/>
      <c r="C42" s="172" t="s">
        <v>31</v>
      </c>
      <c r="D42" s="172"/>
      <c r="E42" s="172"/>
      <c r="F42" s="172"/>
      <c r="G42" s="172"/>
      <c r="H42" s="27"/>
      <c r="I42" s="262" t="str">
        <f>+IF('Synt EP1'!$B$11=""," ",+STDEV(T11:T34))</f>
        <v> </v>
      </c>
      <c r="J42" s="263"/>
      <c r="K42" s="34"/>
      <c r="N42" s="31"/>
      <c r="O42" s="35"/>
      <c r="P42" s="35"/>
      <c r="Q42" s="35"/>
      <c r="R42" s="36"/>
      <c r="S42" s="36"/>
      <c r="T42" s="31"/>
    </row>
    <row r="43" spans="1:20" s="26" customFormat="1" ht="12" customHeight="1" thickBot="1">
      <c r="A43" s="50"/>
      <c r="C43" s="172"/>
      <c r="D43" s="172"/>
      <c r="E43" s="172"/>
      <c r="F43" s="172"/>
      <c r="G43" s="172"/>
      <c r="H43" s="27"/>
      <c r="I43" s="264"/>
      <c r="J43" s="265"/>
      <c r="K43" s="34"/>
      <c r="N43" s="31"/>
      <c r="O43" s="35"/>
      <c r="P43" s="35"/>
      <c r="Q43" s="35"/>
      <c r="R43" s="31"/>
      <c r="S43" s="31"/>
      <c r="T43" s="31"/>
    </row>
  </sheetData>
  <sheetProtection password="CABF" sheet="1" objects="1" scenarios="1" selectLockedCells="1"/>
  <mergeCells count="177">
    <mergeCell ref="P30:Q30"/>
    <mergeCell ref="P31:Q31"/>
    <mergeCell ref="P32:Q32"/>
    <mergeCell ref="P33:Q33"/>
    <mergeCell ref="P34:Q34"/>
    <mergeCell ref="P24:Q24"/>
    <mergeCell ref="P25:Q25"/>
    <mergeCell ref="P26:Q26"/>
    <mergeCell ref="P27:Q27"/>
    <mergeCell ref="P28:Q28"/>
    <mergeCell ref="P29:Q29"/>
    <mergeCell ref="P18:Q18"/>
    <mergeCell ref="P19:Q19"/>
    <mergeCell ref="P20:Q20"/>
    <mergeCell ref="P21:Q21"/>
    <mergeCell ref="P22:Q22"/>
    <mergeCell ref="P23:Q23"/>
    <mergeCell ref="N32:O32"/>
    <mergeCell ref="P9:P10"/>
    <mergeCell ref="Q9:Q10"/>
    <mergeCell ref="P11:Q11"/>
    <mergeCell ref="P12:Q12"/>
    <mergeCell ref="P13:Q13"/>
    <mergeCell ref="P14:Q14"/>
    <mergeCell ref="P15:Q15"/>
    <mergeCell ref="P16:Q16"/>
    <mergeCell ref="P17:Q17"/>
    <mergeCell ref="N30:O30"/>
    <mergeCell ref="C34:D34"/>
    <mergeCell ref="F34:G34"/>
    <mergeCell ref="I34:J34"/>
    <mergeCell ref="L34:M34"/>
    <mergeCell ref="N34:O34"/>
    <mergeCell ref="C32:D32"/>
    <mergeCell ref="F32:G32"/>
    <mergeCell ref="I32:J32"/>
    <mergeCell ref="L32:M32"/>
    <mergeCell ref="N28:O28"/>
    <mergeCell ref="C33:D33"/>
    <mergeCell ref="F33:G33"/>
    <mergeCell ref="I33:J33"/>
    <mergeCell ref="L33:M33"/>
    <mergeCell ref="N33:O33"/>
    <mergeCell ref="C30:D30"/>
    <mergeCell ref="F30:G30"/>
    <mergeCell ref="I30:J30"/>
    <mergeCell ref="L30:M30"/>
    <mergeCell ref="N26:O26"/>
    <mergeCell ref="C31:D31"/>
    <mergeCell ref="F31:G31"/>
    <mergeCell ref="I31:J31"/>
    <mergeCell ref="L31:M31"/>
    <mergeCell ref="N31:O31"/>
    <mergeCell ref="C28:D28"/>
    <mergeCell ref="F28:G28"/>
    <mergeCell ref="I28:J28"/>
    <mergeCell ref="L28:M28"/>
    <mergeCell ref="N24:O24"/>
    <mergeCell ref="C29:D29"/>
    <mergeCell ref="F29:G29"/>
    <mergeCell ref="I29:J29"/>
    <mergeCell ref="L29:M29"/>
    <mergeCell ref="N29:O29"/>
    <mergeCell ref="C26:D26"/>
    <mergeCell ref="F26:G26"/>
    <mergeCell ref="I26:J26"/>
    <mergeCell ref="L26:M26"/>
    <mergeCell ref="N22:O22"/>
    <mergeCell ref="C27:D27"/>
    <mergeCell ref="F27:G27"/>
    <mergeCell ref="I27:J27"/>
    <mergeCell ref="L27:M27"/>
    <mergeCell ref="N27:O27"/>
    <mergeCell ref="C24:D24"/>
    <mergeCell ref="F24:G24"/>
    <mergeCell ref="I24:J24"/>
    <mergeCell ref="L24:M24"/>
    <mergeCell ref="N20:O20"/>
    <mergeCell ref="C25:D25"/>
    <mergeCell ref="F25:G25"/>
    <mergeCell ref="I25:J25"/>
    <mergeCell ref="L25:M25"/>
    <mergeCell ref="N25:O25"/>
    <mergeCell ref="C22:D22"/>
    <mergeCell ref="F22:G22"/>
    <mergeCell ref="I22:J22"/>
    <mergeCell ref="L22:M22"/>
    <mergeCell ref="N18:O18"/>
    <mergeCell ref="C23:D23"/>
    <mergeCell ref="F23:G23"/>
    <mergeCell ref="I23:J23"/>
    <mergeCell ref="L23:M23"/>
    <mergeCell ref="N23:O23"/>
    <mergeCell ref="C20:D20"/>
    <mergeCell ref="F20:G20"/>
    <mergeCell ref="I20:J20"/>
    <mergeCell ref="L20:M20"/>
    <mergeCell ref="N16:O16"/>
    <mergeCell ref="C21:D21"/>
    <mergeCell ref="F21:G21"/>
    <mergeCell ref="I21:J21"/>
    <mergeCell ref="L21:M21"/>
    <mergeCell ref="N21:O21"/>
    <mergeCell ref="C18:D18"/>
    <mergeCell ref="F18:G18"/>
    <mergeCell ref="I18:J18"/>
    <mergeCell ref="L18:M18"/>
    <mergeCell ref="N14:O14"/>
    <mergeCell ref="C19:D19"/>
    <mergeCell ref="F19:G19"/>
    <mergeCell ref="I19:J19"/>
    <mergeCell ref="L19:M19"/>
    <mergeCell ref="N19:O19"/>
    <mergeCell ref="C16:D16"/>
    <mergeCell ref="F16:G16"/>
    <mergeCell ref="I16:J16"/>
    <mergeCell ref="L16:M16"/>
    <mergeCell ref="L13:M13"/>
    <mergeCell ref="C17:D17"/>
    <mergeCell ref="F17:G17"/>
    <mergeCell ref="I17:J17"/>
    <mergeCell ref="L17:M17"/>
    <mergeCell ref="N17:O17"/>
    <mergeCell ref="C14:D14"/>
    <mergeCell ref="F14:G14"/>
    <mergeCell ref="I14:J14"/>
    <mergeCell ref="L14:M14"/>
    <mergeCell ref="L11:M11"/>
    <mergeCell ref="C15:D15"/>
    <mergeCell ref="F15:G15"/>
    <mergeCell ref="I15:J15"/>
    <mergeCell ref="L15:M15"/>
    <mergeCell ref="N15:O15"/>
    <mergeCell ref="N12:O12"/>
    <mergeCell ref="C13:D13"/>
    <mergeCell ref="F13:G13"/>
    <mergeCell ref="I13:J13"/>
    <mergeCell ref="I36:J37"/>
    <mergeCell ref="N13:O13"/>
    <mergeCell ref="B6:R8"/>
    <mergeCell ref="L36:T36"/>
    <mergeCell ref="J9:J10"/>
    <mergeCell ref="K9:K10"/>
    <mergeCell ref="L9:L10"/>
    <mergeCell ref="M9:M10"/>
    <mergeCell ref="F11:G11"/>
    <mergeCell ref="I11:J11"/>
    <mergeCell ref="I12:J12"/>
    <mergeCell ref="N11:O11"/>
    <mergeCell ref="I42:J43"/>
    <mergeCell ref="B4:C4"/>
    <mergeCell ref="C42:G43"/>
    <mergeCell ref="C9:C10"/>
    <mergeCell ref="H9:H10"/>
    <mergeCell ref="I9:I10"/>
    <mergeCell ref="B9:B10"/>
    <mergeCell ref="C11:D11"/>
    <mergeCell ref="M2:S2"/>
    <mergeCell ref="D4:S4"/>
    <mergeCell ref="D9:D10"/>
    <mergeCell ref="E9:E10"/>
    <mergeCell ref="F9:F10"/>
    <mergeCell ref="C36:G37"/>
    <mergeCell ref="N9:N10"/>
    <mergeCell ref="O9:O10"/>
    <mergeCell ref="C12:D12"/>
    <mergeCell ref="F12:G12"/>
    <mergeCell ref="G9:G10"/>
    <mergeCell ref="L12:M12"/>
    <mergeCell ref="L38:R38"/>
    <mergeCell ref="L39:R39"/>
    <mergeCell ref="L40:R40"/>
    <mergeCell ref="L41:R41"/>
    <mergeCell ref="I38:J39"/>
    <mergeCell ref="I40:J41"/>
    <mergeCell ref="C38:G39"/>
    <mergeCell ref="C40:G41"/>
  </mergeCells>
  <conditionalFormatting sqref="T11:T34">
    <cfRule type="cellIs" priority="2" dxfId="0" operator="between" stopIfTrue="1">
      <formula>0</formula>
      <formula>20</formula>
    </cfRule>
  </conditionalFormatting>
  <printOptions/>
  <pageMargins left="0.17" right="0.17" top="0.27" bottom="0.57" header="0.17" footer="0.31496062992125984"/>
  <pageSetup horizontalDpi="600" verticalDpi="600" orientation="portrait" paperSize="9" r:id="rId2"/>
  <headerFooter>
    <oddFooter>&amp;L&amp;"-,Italique"&amp;9Académie de Bordeaux - document de synthèse du CCF - CAP cuisine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4"/>
  <sheetViews>
    <sheetView showGridLines="0" zoomScalePageLayoutView="0" workbookViewId="0" topLeftCell="A1">
      <selection activeCell="I23" sqref="I23:J23"/>
    </sheetView>
  </sheetViews>
  <sheetFormatPr defaultColWidth="11.421875" defaultRowHeight="15"/>
  <cols>
    <col min="1" max="1" width="6.8515625" style="8" customWidth="1"/>
    <col min="2" max="2" width="5.140625" style="8" customWidth="1"/>
    <col min="3" max="3" width="28.8515625" style="8" customWidth="1"/>
    <col min="4" max="4" width="1.1484375" style="8" customWidth="1"/>
    <col min="5" max="5" width="9.00390625" style="8" customWidth="1"/>
    <col min="6" max="7" width="1.421875" style="8" customWidth="1"/>
    <col min="8" max="8" width="22.28125" style="8" customWidth="1"/>
    <col min="9" max="9" width="3.00390625" style="8" customWidth="1"/>
    <col min="10" max="10" width="12.28125" style="8" customWidth="1"/>
    <col min="11" max="11" width="3.8515625" style="8" customWidth="1"/>
    <col min="12" max="12" width="1.7109375" style="8" customWidth="1"/>
    <col min="13" max="13" width="13.140625" style="8" customWidth="1"/>
    <col min="14" max="14" width="12.140625" style="8" customWidth="1"/>
    <col min="15" max="16384" width="11.421875" style="8" customWidth="1"/>
  </cols>
  <sheetData>
    <row r="1" ht="15"/>
    <row r="2" spans="9:10" ht="40.5" customHeight="1">
      <c r="I2" s="205" t="str">
        <f>+'Synt EP1'!$P$1</f>
        <v>Session 2010</v>
      </c>
      <c r="J2" s="206"/>
    </row>
    <row r="3" spans="3:14" ht="28.5" customHeight="1">
      <c r="C3" s="10"/>
      <c r="D3" s="10"/>
      <c r="K3" s="38"/>
      <c r="L3" s="38"/>
      <c r="M3" s="38"/>
      <c r="N3" s="38"/>
    </row>
    <row r="4" spans="2:10" ht="24.75" customHeight="1">
      <c r="B4" s="181" t="s">
        <v>17</v>
      </c>
      <c r="C4" s="182"/>
      <c r="D4" s="162">
        <f>+'Synt EP1'!$K$3</f>
        <v>0</v>
      </c>
      <c r="E4" s="162"/>
      <c r="F4" s="162"/>
      <c r="G4" s="162"/>
      <c r="H4" s="162"/>
      <c r="I4" s="162"/>
      <c r="J4" s="162"/>
    </row>
    <row r="5" spans="11:13" ht="3.75" customHeight="1">
      <c r="K5" s="51"/>
      <c r="L5" s="51"/>
      <c r="M5" s="51"/>
    </row>
    <row r="6" spans="3:10" ht="18.75" customHeight="1">
      <c r="C6" s="52" t="s">
        <v>18</v>
      </c>
      <c r="D6" s="208" t="s">
        <v>37</v>
      </c>
      <c r="E6" s="209"/>
      <c r="F6" s="209"/>
      <c r="G6" s="209"/>
      <c r="H6" s="209"/>
      <c r="I6" s="209"/>
      <c r="J6" s="210"/>
    </row>
    <row r="7" spans="3:10" ht="19.5" customHeight="1">
      <c r="C7" s="53">
        <f>+'Synt EP1'!B6:D6</f>
        <v>0</v>
      </c>
      <c r="D7" s="211"/>
      <c r="E7" s="212"/>
      <c r="F7" s="212"/>
      <c r="G7" s="212"/>
      <c r="H7" s="212"/>
      <c r="I7" s="212"/>
      <c r="J7" s="213"/>
    </row>
    <row r="8" spans="3:10" ht="11.25" customHeight="1">
      <c r="C8" s="201" t="s">
        <v>36</v>
      </c>
      <c r="D8" s="201"/>
      <c r="E8" s="202"/>
      <c r="F8" s="202"/>
      <c r="G8" s="202"/>
      <c r="H8" s="202"/>
      <c r="I8" s="207" t="s">
        <v>3</v>
      </c>
      <c r="J8" s="207"/>
    </row>
    <row r="9" spans="3:10" ht="11.25" customHeight="1">
      <c r="C9" s="202"/>
      <c r="D9" s="202"/>
      <c r="E9" s="202"/>
      <c r="F9" s="202"/>
      <c r="G9" s="202"/>
      <c r="H9" s="202"/>
      <c r="I9" s="207"/>
      <c r="J9" s="207"/>
    </row>
    <row r="10" spans="3:10" ht="13.5" customHeight="1">
      <c r="C10" s="202"/>
      <c r="D10" s="202"/>
      <c r="E10" s="202"/>
      <c r="F10" s="202"/>
      <c r="G10" s="202"/>
      <c r="H10" s="202"/>
      <c r="I10" s="207"/>
      <c r="J10" s="207"/>
    </row>
    <row r="11" spans="3:10" ht="21.75" customHeight="1">
      <c r="C11" s="202"/>
      <c r="D11" s="202"/>
      <c r="E11" s="202"/>
      <c r="F11" s="202"/>
      <c r="G11" s="202"/>
      <c r="H11" s="202"/>
      <c r="I11" s="200" t="s">
        <v>4</v>
      </c>
      <c r="J11" s="200"/>
    </row>
    <row r="12" spans="2:10" ht="18" customHeight="1">
      <c r="B12" s="17">
        <v>1</v>
      </c>
      <c r="C12" s="203">
        <f>IF(+'Synt EP1'!$B$11="","",+'Synt EP1'!$B$11)</f>
      </c>
      <c r="D12" s="203"/>
      <c r="E12" s="203"/>
      <c r="F12" s="203"/>
      <c r="G12" s="203"/>
      <c r="H12" s="203"/>
      <c r="I12" s="204"/>
      <c r="J12" s="204"/>
    </row>
    <row r="13" spans="2:10" ht="18" customHeight="1">
      <c r="B13" s="21">
        <v>2</v>
      </c>
      <c r="C13" s="203">
        <f>IF(+'Synt EP1'!$B$12="","",+'Synt EP1'!$B$12)</f>
      </c>
      <c r="D13" s="203"/>
      <c r="E13" s="203"/>
      <c r="F13" s="203"/>
      <c r="G13" s="203"/>
      <c r="H13" s="203"/>
      <c r="I13" s="204"/>
      <c r="J13" s="204"/>
    </row>
    <row r="14" spans="2:10" ht="18" customHeight="1">
      <c r="B14" s="21">
        <v>3</v>
      </c>
      <c r="C14" s="203">
        <f>IF(+'Synt EP1'!$B$13="","",+'Synt EP1'!$B$13)</f>
      </c>
      <c r="D14" s="203"/>
      <c r="E14" s="203"/>
      <c r="F14" s="203"/>
      <c r="G14" s="203"/>
      <c r="H14" s="203"/>
      <c r="I14" s="204"/>
      <c r="J14" s="204"/>
    </row>
    <row r="15" spans="2:10" ht="18" customHeight="1">
      <c r="B15" s="22">
        <v>4</v>
      </c>
      <c r="C15" s="203">
        <f>IF(+'Synt EP1'!$B$14="","",+'Synt EP1'!$B$14)</f>
      </c>
      <c r="D15" s="203"/>
      <c r="E15" s="203"/>
      <c r="F15" s="203"/>
      <c r="G15" s="203"/>
      <c r="H15" s="203"/>
      <c r="I15" s="204"/>
      <c r="J15" s="204"/>
    </row>
    <row r="16" spans="2:10" ht="18" customHeight="1">
      <c r="B16" s="22">
        <v>5</v>
      </c>
      <c r="C16" s="203">
        <f>IF(+'Synt EP1'!$B$15="","",+'Synt EP1'!$B$15)</f>
      </c>
      <c r="D16" s="203"/>
      <c r="E16" s="203"/>
      <c r="F16" s="203"/>
      <c r="G16" s="203"/>
      <c r="H16" s="203"/>
      <c r="I16" s="204"/>
      <c r="J16" s="204"/>
    </row>
    <row r="17" spans="2:10" ht="18" customHeight="1">
      <c r="B17" s="22">
        <v>6</v>
      </c>
      <c r="C17" s="203">
        <f>IF(+'Synt EP1'!$B$16="","",+'Synt EP1'!$B$16)</f>
      </c>
      <c r="D17" s="203"/>
      <c r="E17" s="203"/>
      <c r="F17" s="203"/>
      <c r="G17" s="203"/>
      <c r="H17" s="203"/>
      <c r="I17" s="204"/>
      <c r="J17" s="204"/>
    </row>
    <row r="18" spans="2:10" ht="18" customHeight="1">
      <c r="B18" s="22">
        <v>7</v>
      </c>
      <c r="C18" s="203">
        <f>IF(+'Synt EP1'!$B$17="","",+'Synt EP1'!$B$17)</f>
      </c>
      <c r="D18" s="203"/>
      <c r="E18" s="203"/>
      <c r="F18" s="203"/>
      <c r="G18" s="203"/>
      <c r="H18" s="203"/>
      <c r="I18" s="204"/>
      <c r="J18" s="204"/>
    </row>
    <row r="19" spans="2:10" ht="18" customHeight="1">
      <c r="B19" s="22">
        <v>8</v>
      </c>
      <c r="C19" s="203">
        <f>IF(+'Synt EP1'!$B$18="","",+'Synt EP1'!$B$18)</f>
      </c>
      <c r="D19" s="203"/>
      <c r="E19" s="203"/>
      <c r="F19" s="203"/>
      <c r="G19" s="203"/>
      <c r="H19" s="203"/>
      <c r="I19" s="204"/>
      <c r="J19" s="204"/>
    </row>
    <row r="20" spans="2:10" ht="18" customHeight="1">
      <c r="B20" s="22">
        <v>9</v>
      </c>
      <c r="C20" s="203">
        <f>IF(+'Synt EP1'!$B$19="","",+'Synt EP1'!$B$19)</f>
      </c>
      <c r="D20" s="203"/>
      <c r="E20" s="203"/>
      <c r="F20" s="203"/>
      <c r="G20" s="203"/>
      <c r="H20" s="203"/>
      <c r="I20" s="204"/>
      <c r="J20" s="204"/>
    </row>
    <row r="21" spans="2:10" ht="18" customHeight="1">
      <c r="B21" s="22">
        <v>10</v>
      </c>
      <c r="C21" s="203">
        <f>IF(+'Synt EP1'!$B$20="","",+'Synt EP1'!$B$20)</f>
      </c>
      <c r="D21" s="203"/>
      <c r="E21" s="203"/>
      <c r="F21" s="203"/>
      <c r="G21" s="203"/>
      <c r="H21" s="203"/>
      <c r="I21" s="204"/>
      <c r="J21" s="204"/>
    </row>
    <row r="22" spans="2:10" ht="18" customHeight="1">
      <c r="B22" s="22">
        <v>11</v>
      </c>
      <c r="C22" s="203">
        <f>IF(+'Synt EP1'!$B$21="","",+'Synt EP1'!$B$21)</f>
      </c>
      <c r="D22" s="203"/>
      <c r="E22" s="203"/>
      <c r="F22" s="203"/>
      <c r="G22" s="203"/>
      <c r="H22" s="203"/>
      <c r="I22" s="204"/>
      <c r="J22" s="204"/>
    </row>
    <row r="23" spans="2:10" ht="18" customHeight="1">
      <c r="B23" s="22">
        <v>12</v>
      </c>
      <c r="C23" s="203">
        <f>IF(+'Synt EP1'!$B$22="","",+'Synt EP1'!$B$22)</f>
      </c>
      <c r="D23" s="203"/>
      <c r="E23" s="203"/>
      <c r="F23" s="203"/>
      <c r="G23" s="203"/>
      <c r="H23" s="203"/>
      <c r="I23" s="204"/>
      <c r="J23" s="204"/>
    </row>
    <row r="24" spans="2:10" ht="18" customHeight="1">
      <c r="B24" s="22">
        <v>13</v>
      </c>
      <c r="C24" s="203">
        <f>IF(+'Synt EP1'!$B$23="","",+'Synt EP1'!$B$23)</f>
      </c>
      <c r="D24" s="203"/>
      <c r="E24" s="203"/>
      <c r="F24" s="203"/>
      <c r="G24" s="203"/>
      <c r="H24" s="203"/>
      <c r="I24" s="204"/>
      <c r="J24" s="204"/>
    </row>
    <row r="25" spans="2:10" ht="18" customHeight="1">
      <c r="B25" s="22">
        <v>14</v>
      </c>
      <c r="C25" s="203">
        <f>IF(+'Synt EP1'!$B$24="","",+'Synt EP1'!$B$24)</f>
      </c>
      <c r="D25" s="203"/>
      <c r="E25" s="203"/>
      <c r="F25" s="203"/>
      <c r="G25" s="203"/>
      <c r="H25" s="203"/>
      <c r="I25" s="204"/>
      <c r="J25" s="204"/>
    </row>
    <row r="26" spans="2:10" ht="18" customHeight="1">
      <c r="B26" s="22">
        <v>15</v>
      </c>
      <c r="C26" s="203">
        <f>IF(+'Synt EP1'!$B$25="","",+'Synt EP1'!$B$25)</f>
      </c>
      <c r="D26" s="203"/>
      <c r="E26" s="203"/>
      <c r="F26" s="203"/>
      <c r="G26" s="203"/>
      <c r="H26" s="203"/>
      <c r="I26" s="204"/>
      <c r="J26" s="204"/>
    </row>
    <row r="27" spans="2:10" ht="18" customHeight="1">
      <c r="B27" s="22">
        <v>16</v>
      </c>
      <c r="C27" s="203">
        <f>IF(+'Synt EP1'!$B$26="","",+'Synt EP1'!$B$26)</f>
      </c>
      <c r="D27" s="203"/>
      <c r="E27" s="203"/>
      <c r="F27" s="203"/>
      <c r="G27" s="203"/>
      <c r="H27" s="203"/>
      <c r="I27" s="204"/>
      <c r="J27" s="204"/>
    </row>
    <row r="28" spans="2:10" ht="18" customHeight="1">
      <c r="B28" s="22">
        <v>17</v>
      </c>
      <c r="C28" s="203">
        <f>IF(+'Synt EP1'!$B$27="","",+'Synt EP1'!$B$27)</f>
      </c>
      <c r="D28" s="203"/>
      <c r="E28" s="203"/>
      <c r="F28" s="203"/>
      <c r="G28" s="203"/>
      <c r="H28" s="203"/>
      <c r="I28" s="204"/>
      <c r="J28" s="204"/>
    </row>
    <row r="29" spans="2:10" ht="18" customHeight="1">
      <c r="B29" s="22">
        <v>18</v>
      </c>
      <c r="C29" s="203">
        <f>IF(+'Synt EP1'!$B$28="","",+'Synt EP1'!$B$28)</f>
      </c>
      <c r="D29" s="203"/>
      <c r="E29" s="203"/>
      <c r="F29" s="203"/>
      <c r="G29" s="203"/>
      <c r="H29" s="203"/>
      <c r="I29" s="204"/>
      <c r="J29" s="204"/>
    </row>
    <row r="30" spans="2:10" ht="18" customHeight="1">
      <c r="B30" s="22">
        <v>19</v>
      </c>
      <c r="C30" s="203">
        <f>IF(+'Synt EP1'!$B$29="","",+'Synt EP1'!$B$29)</f>
      </c>
      <c r="D30" s="203"/>
      <c r="E30" s="203"/>
      <c r="F30" s="203"/>
      <c r="G30" s="203"/>
      <c r="H30" s="203"/>
      <c r="I30" s="204"/>
      <c r="J30" s="204"/>
    </row>
    <row r="31" spans="2:10" ht="18" customHeight="1">
      <c r="B31" s="22">
        <v>20</v>
      </c>
      <c r="C31" s="203">
        <f>IF(+'Synt EP1'!$B$30="","",+'Synt EP1'!$B$30)</f>
      </c>
      <c r="D31" s="203"/>
      <c r="E31" s="203"/>
      <c r="F31" s="203"/>
      <c r="G31" s="203"/>
      <c r="H31" s="203"/>
      <c r="I31" s="204"/>
      <c r="J31" s="204"/>
    </row>
    <row r="32" spans="2:10" ht="18" customHeight="1">
      <c r="B32" s="22">
        <v>21</v>
      </c>
      <c r="C32" s="203">
        <f>IF(+'Synt EP1'!$B$31="","",+'Synt EP1'!$B$31)</f>
      </c>
      <c r="D32" s="203"/>
      <c r="E32" s="203"/>
      <c r="F32" s="203"/>
      <c r="G32" s="203"/>
      <c r="H32" s="203"/>
      <c r="I32" s="204"/>
      <c r="J32" s="204"/>
    </row>
    <row r="33" spans="2:10" ht="18" customHeight="1">
      <c r="B33" s="22">
        <v>22</v>
      </c>
      <c r="C33" s="203">
        <f>IF(+'Synt EP1'!$B$32="","",+'Synt EP1'!$B$32)</f>
      </c>
      <c r="D33" s="203"/>
      <c r="E33" s="203"/>
      <c r="F33" s="203"/>
      <c r="G33" s="203"/>
      <c r="H33" s="203"/>
      <c r="I33" s="204"/>
      <c r="J33" s="204"/>
    </row>
    <row r="34" spans="2:10" ht="18" customHeight="1">
      <c r="B34" s="22">
        <v>23</v>
      </c>
      <c r="C34" s="203">
        <f>IF(+'Synt EP1'!$B$33="","",+'Synt EP1'!$B$33)</f>
      </c>
      <c r="D34" s="203"/>
      <c r="E34" s="203"/>
      <c r="F34" s="203"/>
      <c r="G34" s="203"/>
      <c r="H34" s="203"/>
      <c r="I34" s="204"/>
      <c r="J34" s="204"/>
    </row>
    <row r="35" spans="2:10" ht="18" customHeight="1">
      <c r="B35" s="22">
        <v>24</v>
      </c>
      <c r="C35" s="203">
        <f>IF(+'Synt EP1'!$B$34="","",+'Synt EP1'!$B$34)</f>
      </c>
      <c r="D35" s="203"/>
      <c r="E35" s="203"/>
      <c r="F35" s="203"/>
      <c r="G35" s="203"/>
      <c r="H35" s="203"/>
      <c r="I35" s="204"/>
      <c r="J35" s="204"/>
    </row>
    <row r="36" spans="13:14" ht="4.5" customHeight="1" thickBot="1">
      <c r="M36" s="26"/>
      <c r="N36" s="26"/>
    </row>
    <row r="37" spans="3:10" s="26" customFormat="1" ht="12" customHeight="1">
      <c r="C37" s="123" t="s">
        <v>24</v>
      </c>
      <c r="D37" s="54"/>
      <c r="E37" s="107" t="str">
        <f>+IF('Synt EP1'!$B$11=""," ",+MIN(I12:J35))</f>
        <v> </v>
      </c>
      <c r="F37" s="108"/>
      <c r="G37" s="28"/>
      <c r="H37" s="111" t="s">
        <v>25</v>
      </c>
      <c r="I37" s="111"/>
      <c r="J37" s="111"/>
    </row>
    <row r="38" spans="3:12" s="26" customFormat="1" ht="12" customHeight="1" thickBot="1">
      <c r="C38" s="123"/>
      <c r="D38" s="54"/>
      <c r="E38" s="109"/>
      <c r="F38" s="110"/>
      <c r="G38" s="28"/>
      <c r="H38" s="30"/>
      <c r="I38" s="30"/>
      <c r="J38" s="30"/>
      <c r="K38" s="30"/>
      <c r="L38" s="31"/>
    </row>
    <row r="39" spans="3:10" s="26" customFormat="1" ht="12" customHeight="1">
      <c r="C39" s="123" t="s">
        <v>26</v>
      </c>
      <c r="D39" s="54"/>
      <c r="E39" s="107" t="str">
        <f>+IF(+'Synt EP1'!$B$11=""," ",+MAX(I12:J35))</f>
        <v> </v>
      </c>
      <c r="F39" s="108"/>
      <c r="G39" s="28"/>
      <c r="H39" s="55" t="s">
        <v>27</v>
      </c>
      <c r="I39" s="56"/>
      <c r="J39" s="33">
        <f>FREQUENCY(I12:J35,{9.99;0})</f>
        <v>0</v>
      </c>
    </row>
    <row r="40" spans="3:10" s="26" customFormat="1" ht="12" customHeight="1" thickBot="1">
      <c r="C40" s="123"/>
      <c r="D40" s="54"/>
      <c r="E40" s="109"/>
      <c r="F40" s="110"/>
      <c r="G40" s="28"/>
      <c r="H40" s="55" t="s">
        <v>32</v>
      </c>
      <c r="I40" s="56"/>
      <c r="J40" s="33">
        <f>FREQUENCY(I12:J35,{14;9.99})</f>
        <v>0</v>
      </c>
    </row>
    <row r="41" spans="3:10" s="26" customFormat="1" ht="12" customHeight="1">
      <c r="C41" s="123" t="s">
        <v>28</v>
      </c>
      <c r="D41" s="54"/>
      <c r="E41" s="119" t="str">
        <f>+IF(+'Synt EP1'!$B$11=""," ",+AVERAGE(I12:J34))</f>
        <v> </v>
      </c>
      <c r="F41" s="120"/>
      <c r="G41" s="34"/>
      <c r="H41" s="55" t="s">
        <v>29</v>
      </c>
      <c r="I41" s="56"/>
      <c r="J41" s="33">
        <f>FREQUENCY(I12:J35,{16;14})</f>
        <v>0</v>
      </c>
    </row>
    <row r="42" spans="3:10" s="26" customFormat="1" ht="12" customHeight="1" thickBot="1">
      <c r="C42" s="123"/>
      <c r="D42" s="54"/>
      <c r="E42" s="121"/>
      <c r="F42" s="122"/>
      <c r="G42" s="34"/>
      <c r="H42" s="55" t="s">
        <v>30</v>
      </c>
      <c r="I42" s="56"/>
      <c r="J42" s="33">
        <f>FREQUENCY(I12:J35,{20;16})</f>
        <v>0</v>
      </c>
    </row>
    <row r="43" spans="3:12" s="26" customFormat="1" ht="12" customHeight="1">
      <c r="C43" s="123" t="s">
        <v>31</v>
      </c>
      <c r="D43" s="54"/>
      <c r="E43" s="119" t="str">
        <f>+IF(+'Synt EP1'!$B$11=""," ",+STDEV(I12:J35))</f>
        <v> </v>
      </c>
      <c r="F43" s="120"/>
      <c r="G43" s="34"/>
      <c r="K43" s="36"/>
      <c r="L43" s="31"/>
    </row>
    <row r="44" spans="3:14" s="26" customFormat="1" ht="12" customHeight="1" thickBot="1">
      <c r="C44" s="123"/>
      <c r="D44" s="54"/>
      <c r="E44" s="121"/>
      <c r="F44" s="122"/>
      <c r="G44" s="34"/>
      <c r="K44" s="31"/>
      <c r="L44" s="31"/>
      <c r="M44" s="8"/>
      <c r="N44" s="8"/>
    </row>
  </sheetData>
  <sheetProtection password="CABF" sheet="1" objects="1" scenarios="1" selectLockedCells="1"/>
  <mergeCells count="64">
    <mergeCell ref="D4:J4"/>
    <mergeCell ref="D6:J7"/>
    <mergeCell ref="I30:J30"/>
    <mergeCell ref="I31:J31"/>
    <mergeCell ref="I32:J32"/>
    <mergeCell ref="I34:J34"/>
    <mergeCell ref="I33:J33"/>
    <mergeCell ref="I26:J26"/>
    <mergeCell ref="I27:J27"/>
    <mergeCell ref="I28:J28"/>
    <mergeCell ref="I29:J29"/>
    <mergeCell ref="I8:J10"/>
    <mergeCell ref="H37:J37"/>
    <mergeCell ref="I35:J35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E37:F38"/>
    <mergeCell ref="E39:F40"/>
    <mergeCell ref="E41:F42"/>
    <mergeCell ref="E43:F44"/>
    <mergeCell ref="I2:J2"/>
    <mergeCell ref="B4:C4"/>
    <mergeCell ref="C41:C42"/>
    <mergeCell ref="C43:C44"/>
    <mergeCell ref="C37:C38"/>
    <mergeCell ref="C39:C40"/>
    <mergeCell ref="C34:H34"/>
    <mergeCell ref="C35:H35"/>
    <mergeCell ref="C32:H32"/>
    <mergeCell ref="C33:H33"/>
    <mergeCell ref="C30:H30"/>
    <mergeCell ref="C31:H31"/>
    <mergeCell ref="C28:H28"/>
    <mergeCell ref="C29:H29"/>
    <mergeCell ref="C26:H26"/>
    <mergeCell ref="C27:H27"/>
    <mergeCell ref="C24:H24"/>
    <mergeCell ref="C25:H25"/>
    <mergeCell ref="C22:H22"/>
    <mergeCell ref="C23:H23"/>
    <mergeCell ref="C20:H20"/>
    <mergeCell ref="C21:H21"/>
    <mergeCell ref="C18:H18"/>
    <mergeCell ref="C19:H19"/>
    <mergeCell ref="I11:J11"/>
    <mergeCell ref="C8:H11"/>
    <mergeCell ref="C16:H16"/>
    <mergeCell ref="C17:H17"/>
    <mergeCell ref="C14:H14"/>
    <mergeCell ref="C15:H15"/>
    <mergeCell ref="C12:H12"/>
    <mergeCell ref="C13:H13"/>
    <mergeCell ref="I12:J12"/>
    <mergeCell ref="I13:J13"/>
  </mergeCells>
  <printOptions/>
  <pageMargins left="0.25" right="0.26" top="0.2362204724409449" bottom="0.35433070866141736" header="0.15748031496062992" footer="0.275590551181102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98"/>
  <sheetViews>
    <sheetView showGridLines="0" zoomScalePageLayoutView="0" workbookViewId="0" topLeftCell="A43">
      <selection activeCell="A68" sqref="A68:H69"/>
    </sheetView>
  </sheetViews>
  <sheetFormatPr defaultColWidth="11.421875" defaultRowHeight="15"/>
  <cols>
    <col min="1" max="16384" width="11.421875" style="8" customWidth="1"/>
  </cols>
  <sheetData>
    <row r="1" ht="15.75" customHeight="1"/>
    <row r="2" spans="1:9" ht="21">
      <c r="A2" s="248" t="s">
        <v>68</v>
      </c>
      <c r="B2" s="249"/>
      <c r="C2" s="249"/>
      <c r="D2" s="249"/>
      <c r="E2" s="249"/>
      <c r="F2" s="249"/>
      <c r="G2" s="249"/>
      <c r="H2" s="249"/>
      <c r="I2" s="71"/>
    </row>
    <row r="3" spans="1:9" ht="15.75" customHeight="1">
      <c r="A3" s="245"/>
      <c r="B3" s="246"/>
      <c r="C3" s="246"/>
      <c r="D3" s="246"/>
      <c r="E3" s="246"/>
      <c r="F3" s="246"/>
      <c r="G3" s="246"/>
      <c r="H3" s="246"/>
      <c r="I3" s="71"/>
    </row>
    <row r="4" ht="15.75" customHeight="1"/>
    <row r="5" spans="1:9" ht="15.75" customHeight="1">
      <c r="A5" s="245" t="s">
        <v>69</v>
      </c>
      <c r="B5" s="246"/>
      <c r="C5" s="246"/>
      <c r="D5" s="246"/>
      <c r="E5" s="246"/>
      <c r="F5" s="246"/>
      <c r="G5" s="246"/>
      <c r="H5" s="246"/>
      <c r="I5" s="71"/>
    </row>
    <row r="6" spans="1:9" ht="15.75" customHeight="1">
      <c r="A6" s="245" t="s">
        <v>70</v>
      </c>
      <c r="B6" s="246"/>
      <c r="C6" s="246"/>
      <c r="D6" s="246"/>
      <c r="E6" s="246"/>
      <c r="F6" s="246"/>
      <c r="G6" s="246"/>
      <c r="H6" s="246"/>
      <c r="I6" s="71"/>
    </row>
    <row r="9" spans="1:8" ht="15.75">
      <c r="A9" s="234" t="s">
        <v>71</v>
      </c>
      <c r="B9" s="234"/>
      <c r="C9" s="235"/>
      <c r="D9" s="253">
        <f>+'Synt EP1'!$K$3</f>
        <v>0</v>
      </c>
      <c r="E9" s="253"/>
      <c r="F9" s="253"/>
      <c r="G9" s="253"/>
      <c r="H9" s="253"/>
    </row>
    <row r="10" spans="1:8" ht="6.75" customHeight="1">
      <c r="A10" s="72"/>
      <c r="B10" s="72"/>
      <c r="C10" s="72"/>
      <c r="D10" s="73"/>
      <c r="E10" s="73"/>
      <c r="F10" s="73"/>
      <c r="G10" s="73"/>
      <c r="H10" s="73"/>
    </row>
    <row r="11" spans="1:8" ht="8.25" customHeight="1">
      <c r="A11" s="72"/>
      <c r="B11" s="72"/>
      <c r="C11" s="72"/>
      <c r="D11" s="73"/>
      <c r="E11" s="73"/>
      <c r="F11" s="73"/>
      <c r="G11" s="73"/>
      <c r="H11" s="73"/>
    </row>
    <row r="12" spans="1:8" ht="24.75" customHeight="1">
      <c r="A12" s="234" t="s">
        <v>72</v>
      </c>
      <c r="B12" s="235"/>
      <c r="C12" s="235"/>
      <c r="D12" s="250"/>
      <c r="E12" s="251"/>
      <c r="F12" s="251"/>
      <c r="G12" s="251"/>
      <c r="H12" s="252"/>
    </row>
    <row r="14" spans="1:8" ht="18.75">
      <c r="A14" s="239" t="s">
        <v>73</v>
      </c>
      <c r="B14" s="240"/>
      <c r="C14" s="240"/>
      <c r="D14" s="240"/>
      <c r="E14" s="240"/>
      <c r="F14" s="240"/>
      <c r="G14" s="240"/>
      <c r="H14" s="241"/>
    </row>
    <row r="15" spans="1:8" ht="18" customHeight="1">
      <c r="A15" s="242"/>
      <c r="B15" s="243"/>
      <c r="C15" s="243"/>
      <c r="D15" s="243"/>
      <c r="E15" s="243"/>
      <c r="F15" s="243"/>
      <c r="G15" s="243"/>
      <c r="H15" s="244"/>
    </row>
    <row r="16" spans="1:8" ht="18" customHeight="1">
      <c r="A16" s="218"/>
      <c r="B16" s="219"/>
      <c r="C16" s="219"/>
      <c r="D16" s="219"/>
      <c r="E16" s="219"/>
      <c r="F16" s="219"/>
      <c r="G16" s="219"/>
      <c r="H16" s="220"/>
    </row>
    <row r="17" spans="1:8" ht="18" customHeight="1">
      <c r="A17" s="215"/>
      <c r="B17" s="216"/>
      <c r="C17" s="216"/>
      <c r="D17" s="216"/>
      <c r="E17" s="216"/>
      <c r="F17" s="216"/>
      <c r="G17" s="216"/>
      <c r="H17" s="217"/>
    </row>
    <row r="18" spans="1:8" ht="18" customHeight="1">
      <c r="A18" s="218"/>
      <c r="B18" s="219"/>
      <c r="C18" s="219"/>
      <c r="D18" s="219"/>
      <c r="E18" s="219"/>
      <c r="F18" s="219"/>
      <c r="G18" s="219"/>
      <c r="H18" s="220"/>
    </row>
    <row r="19" spans="1:8" ht="18" customHeight="1">
      <c r="A19" s="215"/>
      <c r="B19" s="216"/>
      <c r="C19" s="216"/>
      <c r="D19" s="216"/>
      <c r="E19" s="216"/>
      <c r="F19" s="216"/>
      <c r="G19" s="216"/>
      <c r="H19" s="217"/>
    </row>
    <row r="20" spans="1:8" ht="18" customHeight="1">
      <c r="A20" s="218"/>
      <c r="B20" s="219"/>
      <c r="C20" s="219"/>
      <c r="D20" s="219"/>
      <c r="E20" s="219"/>
      <c r="F20" s="219"/>
      <c r="G20" s="219"/>
      <c r="H20" s="220"/>
    </row>
    <row r="21" spans="1:8" ht="18" customHeight="1">
      <c r="A21" s="215"/>
      <c r="B21" s="216"/>
      <c r="C21" s="216"/>
      <c r="D21" s="216"/>
      <c r="E21" s="216"/>
      <c r="F21" s="216"/>
      <c r="G21" s="216"/>
      <c r="H21" s="217"/>
    </row>
    <row r="22" spans="1:8" ht="18" customHeight="1">
      <c r="A22" s="218"/>
      <c r="B22" s="219"/>
      <c r="C22" s="219"/>
      <c r="D22" s="219"/>
      <c r="E22" s="219"/>
      <c r="F22" s="219"/>
      <c r="G22" s="219"/>
      <c r="H22" s="220"/>
    </row>
    <row r="23" spans="1:8" ht="18" customHeight="1">
      <c r="A23" s="221"/>
      <c r="B23" s="222"/>
      <c r="C23" s="222"/>
      <c r="D23" s="222"/>
      <c r="E23" s="222"/>
      <c r="F23" s="222"/>
      <c r="G23" s="222"/>
      <c r="H23" s="223"/>
    </row>
    <row r="24" spans="1:8" ht="18" customHeight="1">
      <c r="A24" s="218"/>
      <c r="B24" s="219"/>
      <c r="C24" s="219"/>
      <c r="D24" s="219"/>
      <c r="E24" s="219"/>
      <c r="F24" s="219"/>
      <c r="G24" s="219"/>
      <c r="H24" s="220"/>
    </row>
    <row r="25" spans="1:8" ht="18" customHeight="1">
      <c r="A25" s="221"/>
      <c r="B25" s="222"/>
      <c r="C25" s="222"/>
      <c r="D25" s="222"/>
      <c r="E25" s="222"/>
      <c r="F25" s="222"/>
      <c r="G25" s="222"/>
      <c r="H25" s="223"/>
    </row>
    <row r="26" spans="1:8" ht="18" customHeight="1">
      <c r="A26" s="224"/>
      <c r="B26" s="225"/>
      <c r="C26" s="225"/>
      <c r="D26" s="225"/>
      <c r="E26" s="225"/>
      <c r="F26" s="225"/>
      <c r="G26" s="225"/>
      <c r="H26" s="226"/>
    </row>
    <row r="27" spans="1:8" ht="15" customHeight="1">
      <c r="A27" s="227" t="s">
        <v>74</v>
      </c>
      <c r="B27" s="228"/>
      <c r="C27" s="228"/>
      <c r="D27" s="228"/>
      <c r="E27" s="229"/>
      <c r="F27" s="233" t="s">
        <v>75</v>
      </c>
      <c r="G27" s="233"/>
      <c r="H27" s="233"/>
    </row>
    <row r="28" spans="1:8" ht="15.75">
      <c r="A28" s="230"/>
      <c r="B28" s="231"/>
      <c r="C28" s="231"/>
      <c r="D28" s="231"/>
      <c r="E28" s="232"/>
      <c r="F28" s="74" t="s">
        <v>76</v>
      </c>
      <c r="G28" s="74" t="s">
        <v>77</v>
      </c>
      <c r="H28" s="75" t="s">
        <v>78</v>
      </c>
    </row>
    <row r="29" spans="1:8" ht="15" customHeight="1">
      <c r="A29" s="214"/>
      <c r="B29" s="214"/>
      <c r="C29" s="214"/>
      <c r="D29" s="214"/>
      <c r="E29" s="214"/>
      <c r="F29" s="76"/>
      <c r="G29" s="76"/>
      <c r="H29" s="77"/>
    </row>
    <row r="30" spans="1:8" ht="15">
      <c r="A30" s="214"/>
      <c r="B30" s="214"/>
      <c r="C30" s="214"/>
      <c r="D30" s="214"/>
      <c r="E30" s="214"/>
      <c r="F30" s="76"/>
      <c r="G30" s="76"/>
      <c r="H30" s="77"/>
    </row>
    <row r="31" spans="1:8" ht="15" customHeight="1">
      <c r="A31" s="214"/>
      <c r="B31" s="214"/>
      <c r="C31" s="214"/>
      <c r="D31" s="214"/>
      <c r="E31" s="214"/>
      <c r="F31" s="76"/>
      <c r="G31" s="76"/>
      <c r="H31" s="77"/>
    </row>
    <row r="32" spans="1:8" ht="15">
      <c r="A32" s="214"/>
      <c r="B32" s="214"/>
      <c r="C32" s="214"/>
      <c r="D32" s="214"/>
      <c r="E32" s="214"/>
      <c r="F32" s="76"/>
      <c r="G32" s="76"/>
      <c r="H32" s="77"/>
    </row>
    <row r="33" spans="1:8" ht="15" customHeight="1">
      <c r="A33" s="214"/>
      <c r="B33" s="214"/>
      <c r="C33" s="214"/>
      <c r="D33" s="214"/>
      <c r="E33" s="214"/>
      <c r="F33" s="76"/>
      <c r="G33" s="76"/>
      <c r="H33" s="77"/>
    </row>
    <row r="34" spans="1:8" ht="15">
      <c r="A34" s="214"/>
      <c r="B34" s="214"/>
      <c r="C34" s="214"/>
      <c r="D34" s="214"/>
      <c r="E34" s="214"/>
      <c r="F34" s="76"/>
      <c r="G34" s="76"/>
      <c r="H34" s="77"/>
    </row>
    <row r="35" spans="1:8" ht="15">
      <c r="A35" s="214"/>
      <c r="B35" s="214"/>
      <c r="C35" s="214"/>
      <c r="D35" s="214"/>
      <c r="E35" s="214"/>
      <c r="F35" s="76"/>
      <c r="G35" s="76"/>
      <c r="H35" s="77"/>
    </row>
    <row r="36" spans="1:8" ht="15">
      <c r="A36" s="214"/>
      <c r="B36" s="214"/>
      <c r="C36" s="214"/>
      <c r="D36" s="214"/>
      <c r="E36" s="214"/>
      <c r="F36" s="76"/>
      <c r="G36" s="76"/>
      <c r="H36" s="77"/>
    </row>
    <row r="37" spans="1:8" ht="15" customHeight="1">
      <c r="A37" s="214"/>
      <c r="B37" s="214"/>
      <c r="C37" s="214"/>
      <c r="D37" s="214"/>
      <c r="E37" s="214"/>
      <c r="F37" s="76"/>
      <c r="G37" s="76"/>
      <c r="H37" s="77"/>
    </row>
    <row r="38" spans="1:8" ht="15">
      <c r="A38" s="214"/>
      <c r="B38" s="214"/>
      <c r="C38" s="214"/>
      <c r="D38" s="214"/>
      <c r="E38" s="214"/>
      <c r="F38" s="76"/>
      <c r="G38" s="76"/>
      <c r="H38" s="77"/>
    </row>
    <row r="39" spans="1:8" ht="15" customHeight="1">
      <c r="A39" s="214"/>
      <c r="B39" s="214"/>
      <c r="C39" s="214"/>
      <c r="D39" s="214"/>
      <c r="E39" s="214"/>
      <c r="F39" s="76"/>
      <c r="G39" s="76"/>
      <c r="H39" s="77"/>
    </row>
    <row r="40" spans="1:8" ht="15">
      <c r="A40" s="214"/>
      <c r="B40" s="214"/>
      <c r="C40" s="214"/>
      <c r="D40" s="214"/>
      <c r="E40" s="214"/>
      <c r="F40" s="76"/>
      <c r="G40" s="76"/>
      <c r="H40" s="77"/>
    </row>
    <row r="41" spans="1:8" ht="15">
      <c r="A41" s="214"/>
      <c r="B41" s="214"/>
      <c r="C41" s="214"/>
      <c r="D41" s="214"/>
      <c r="E41" s="214"/>
      <c r="F41" s="76"/>
      <c r="G41" s="76"/>
      <c r="H41" s="77"/>
    </row>
    <row r="42" spans="1:8" ht="15" customHeight="1">
      <c r="A42" s="214"/>
      <c r="B42" s="214"/>
      <c r="C42" s="214"/>
      <c r="D42" s="214"/>
      <c r="E42" s="214"/>
      <c r="F42" s="76"/>
      <c r="G42" s="76"/>
      <c r="H42" s="77"/>
    </row>
    <row r="43" spans="1:8" ht="15">
      <c r="A43" s="214"/>
      <c r="B43" s="214"/>
      <c r="C43" s="214"/>
      <c r="D43" s="214"/>
      <c r="E43" s="214"/>
      <c r="F43" s="76"/>
      <c r="G43" s="76"/>
      <c r="H43" s="77"/>
    </row>
    <row r="44" spans="1:8" ht="15">
      <c r="A44" s="214"/>
      <c r="B44" s="214"/>
      <c r="C44" s="214"/>
      <c r="D44" s="214"/>
      <c r="E44" s="214"/>
      <c r="F44" s="76"/>
      <c r="G44" s="76"/>
      <c r="H44" s="77"/>
    </row>
    <row r="45" spans="1:8" ht="15">
      <c r="A45" s="214"/>
      <c r="B45" s="214"/>
      <c r="C45" s="214"/>
      <c r="D45" s="214"/>
      <c r="E45" s="214"/>
      <c r="F45" s="76"/>
      <c r="G45" s="76"/>
      <c r="H45" s="77"/>
    </row>
    <row r="46" spans="1:8" ht="15">
      <c r="A46" s="214"/>
      <c r="B46" s="214"/>
      <c r="C46" s="214"/>
      <c r="D46" s="214"/>
      <c r="E46" s="214"/>
      <c r="F46" s="76"/>
      <c r="G46" s="76"/>
      <c r="H46" s="77"/>
    </row>
    <row r="47" spans="1:8" ht="15.75" customHeight="1">
      <c r="A47" s="214"/>
      <c r="B47" s="214"/>
      <c r="C47" s="214"/>
      <c r="D47" s="214"/>
      <c r="E47" s="214"/>
      <c r="F47" s="76"/>
      <c r="G47" s="76"/>
      <c r="H47" s="77"/>
    </row>
    <row r="48" spans="1:8" ht="15">
      <c r="A48" s="214"/>
      <c r="B48" s="214"/>
      <c r="C48" s="214"/>
      <c r="D48" s="214"/>
      <c r="E48" s="214"/>
      <c r="F48" s="76"/>
      <c r="G48" s="76"/>
      <c r="H48" s="77"/>
    </row>
    <row r="49" spans="1:8" ht="15">
      <c r="A49" s="78"/>
      <c r="B49" s="78"/>
      <c r="C49" s="78"/>
      <c r="D49" s="78"/>
      <c r="E49" s="78"/>
      <c r="F49" s="79"/>
      <c r="G49" s="79"/>
      <c r="H49" s="80"/>
    </row>
    <row r="50" spans="1:8" ht="15.75" customHeight="1">
      <c r="A50" s="81"/>
      <c r="B50" s="81"/>
      <c r="C50" s="81"/>
      <c r="D50" s="81"/>
      <c r="E50" s="81"/>
      <c r="F50" s="82"/>
      <c r="G50" s="82"/>
      <c r="H50" s="80"/>
    </row>
    <row r="51" spans="1:8" ht="15.75" customHeight="1">
      <c r="A51" s="248" t="s">
        <v>68</v>
      </c>
      <c r="B51" s="249"/>
      <c r="C51" s="249"/>
      <c r="D51" s="249"/>
      <c r="E51" s="249"/>
      <c r="F51" s="249"/>
      <c r="G51" s="249"/>
      <c r="H51" s="249"/>
    </row>
    <row r="52" spans="1:8" ht="18.75" customHeight="1">
      <c r="A52" s="245" t="s">
        <v>79</v>
      </c>
      <c r="B52" s="246"/>
      <c r="C52" s="246"/>
      <c r="D52" s="246"/>
      <c r="E52" s="246"/>
      <c r="F52" s="246"/>
      <c r="G52" s="246"/>
      <c r="H52" s="246"/>
    </row>
    <row r="54" spans="1:8" ht="15.75">
      <c r="A54" s="245" t="s">
        <v>69</v>
      </c>
      <c r="B54" s="246"/>
      <c r="C54" s="246"/>
      <c r="D54" s="246"/>
      <c r="E54" s="246"/>
      <c r="F54" s="246"/>
      <c r="G54" s="246"/>
      <c r="H54" s="246"/>
    </row>
    <row r="55" spans="1:8" ht="15.75">
      <c r="A55" s="245" t="s">
        <v>80</v>
      </c>
      <c r="B55" s="246"/>
      <c r="C55" s="246"/>
      <c r="D55" s="246"/>
      <c r="E55" s="246"/>
      <c r="F55" s="246"/>
      <c r="G55" s="246"/>
      <c r="H55" s="246"/>
    </row>
    <row r="58" spans="1:8" ht="15">
      <c r="A58" s="234" t="s">
        <v>71</v>
      </c>
      <c r="B58" s="234"/>
      <c r="C58" s="235"/>
      <c r="D58" s="247">
        <f>+D9</f>
        <v>0</v>
      </c>
      <c r="E58" s="247"/>
      <c r="F58" s="247"/>
      <c r="G58" s="247"/>
      <c r="H58" s="247"/>
    </row>
    <row r="59" spans="1:8" ht="9" customHeight="1">
      <c r="A59" s="72"/>
      <c r="B59" s="72"/>
      <c r="C59" s="72"/>
      <c r="D59" s="73"/>
      <c r="E59" s="73"/>
      <c r="F59" s="73"/>
      <c r="G59" s="73"/>
      <c r="H59" s="73"/>
    </row>
    <row r="60" spans="1:8" ht="7.5" customHeight="1">
      <c r="A60" s="72"/>
      <c r="B60" s="72"/>
      <c r="C60" s="72"/>
      <c r="D60" s="73"/>
      <c r="E60" s="73"/>
      <c r="F60" s="73"/>
      <c r="G60" s="73"/>
      <c r="H60" s="73"/>
    </row>
    <row r="61" spans="1:8" ht="22.5" customHeight="1">
      <c r="A61" s="234" t="s">
        <v>72</v>
      </c>
      <c r="B61" s="235"/>
      <c r="C61" s="235"/>
      <c r="D61" s="236"/>
      <c r="E61" s="237"/>
      <c r="F61" s="237"/>
      <c r="G61" s="237"/>
      <c r="H61" s="238"/>
    </row>
    <row r="62" spans="1:8" ht="15">
      <c r="A62" s="83"/>
      <c r="B62" s="72"/>
      <c r="C62" s="72"/>
      <c r="D62" s="73"/>
      <c r="E62" s="73"/>
      <c r="F62" s="73"/>
      <c r="G62" s="73"/>
      <c r="H62" s="73"/>
    </row>
    <row r="63" spans="1:8" ht="18.75">
      <c r="A63" s="239" t="s">
        <v>73</v>
      </c>
      <c r="B63" s="240"/>
      <c r="C63" s="240"/>
      <c r="D63" s="240"/>
      <c r="E63" s="240"/>
      <c r="F63" s="240"/>
      <c r="G63" s="240"/>
      <c r="H63" s="241"/>
    </row>
    <row r="64" spans="1:8" ht="18" customHeight="1">
      <c r="A64" s="242"/>
      <c r="B64" s="243"/>
      <c r="C64" s="243"/>
      <c r="D64" s="243"/>
      <c r="E64" s="243"/>
      <c r="F64" s="243"/>
      <c r="G64" s="243"/>
      <c r="H64" s="244"/>
    </row>
    <row r="65" spans="1:8" ht="18" customHeight="1">
      <c r="A65" s="218"/>
      <c r="B65" s="219"/>
      <c r="C65" s="219"/>
      <c r="D65" s="219"/>
      <c r="E65" s="219"/>
      <c r="F65" s="219"/>
      <c r="G65" s="219"/>
      <c r="H65" s="220"/>
    </row>
    <row r="66" spans="1:8" ht="18" customHeight="1">
      <c r="A66" s="215"/>
      <c r="B66" s="216"/>
      <c r="C66" s="216"/>
      <c r="D66" s="216"/>
      <c r="E66" s="216"/>
      <c r="F66" s="216"/>
      <c r="G66" s="216"/>
      <c r="H66" s="217"/>
    </row>
    <row r="67" spans="1:8" ht="18" customHeight="1">
      <c r="A67" s="218"/>
      <c r="B67" s="219"/>
      <c r="C67" s="219"/>
      <c r="D67" s="219"/>
      <c r="E67" s="219"/>
      <c r="F67" s="219"/>
      <c r="G67" s="219"/>
      <c r="H67" s="220"/>
    </row>
    <row r="68" spans="1:8" ht="18" customHeight="1">
      <c r="A68" s="215"/>
      <c r="B68" s="216"/>
      <c r="C68" s="216"/>
      <c r="D68" s="216"/>
      <c r="E68" s="216"/>
      <c r="F68" s="216"/>
      <c r="G68" s="216"/>
      <c r="H68" s="217"/>
    </row>
    <row r="69" spans="1:8" ht="18" customHeight="1">
      <c r="A69" s="218"/>
      <c r="B69" s="219"/>
      <c r="C69" s="219"/>
      <c r="D69" s="219"/>
      <c r="E69" s="219"/>
      <c r="F69" s="219"/>
      <c r="G69" s="219"/>
      <c r="H69" s="220"/>
    </row>
    <row r="70" spans="1:8" ht="18" customHeight="1">
      <c r="A70" s="215"/>
      <c r="B70" s="216"/>
      <c r="C70" s="216"/>
      <c r="D70" s="216"/>
      <c r="E70" s="216"/>
      <c r="F70" s="216"/>
      <c r="G70" s="216"/>
      <c r="H70" s="217"/>
    </row>
    <row r="71" spans="1:8" ht="18" customHeight="1">
      <c r="A71" s="218"/>
      <c r="B71" s="219"/>
      <c r="C71" s="219"/>
      <c r="D71" s="219"/>
      <c r="E71" s="219"/>
      <c r="F71" s="219"/>
      <c r="G71" s="219"/>
      <c r="H71" s="220"/>
    </row>
    <row r="72" spans="1:8" ht="18" customHeight="1">
      <c r="A72" s="221"/>
      <c r="B72" s="222"/>
      <c r="C72" s="222"/>
      <c r="D72" s="222"/>
      <c r="E72" s="222"/>
      <c r="F72" s="222"/>
      <c r="G72" s="222"/>
      <c r="H72" s="223"/>
    </row>
    <row r="73" spans="1:8" ht="18" customHeight="1">
      <c r="A73" s="218"/>
      <c r="B73" s="219"/>
      <c r="C73" s="219"/>
      <c r="D73" s="219"/>
      <c r="E73" s="219"/>
      <c r="F73" s="219"/>
      <c r="G73" s="219"/>
      <c r="H73" s="220"/>
    </row>
    <row r="74" spans="1:8" ht="18" customHeight="1">
      <c r="A74" s="221"/>
      <c r="B74" s="222"/>
      <c r="C74" s="222"/>
      <c r="D74" s="222"/>
      <c r="E74" s="222"/>
      <c r="F74" s="222"/>
      <c r="G74" s="222"/>
      <c r="H74" s="223"/>
    </row>
    <row r="75" spans="1:8" ht="18" customHeight="1">
      <c r="A75" s="224"/>
      <c r="B75" s="225"/>
      <c r="C75" s="225"/>
      <c r="D75" s="225"/>
      <c r="E75" s="225"/>
      <c r="F75" s="225"/>
      <c r="G75" s="225"/>
      <c r="H75" s="226"/>
    </row>
    <row r="77" spans="1:8" ht="15.75">
      <c r="A77" s="227" t="s">
        <v>74</v>
      </c>
      <c r="B77" s="228"/>
      <c r="C77" s="228"/>
      <c r="D77" s="228"/>
      <c r="E77" s="229"/>
      <c r="F77" s="233" t="s">
        <v>75</v>
      </c>
      <c r="G77" s="233"/>
      <c r="H77" s="233"/>
    </row>
    <row r="78" spans="1:8" ht="15.75">
      <c r="A78" s="230"/>
      <c r="B78" s="231"/>
      <c r="C78" s="231"/>
      <c r="D78" s="231"/>
      <c r="E78" s="232"/>
      <c r="F78" s="74" t="s">
        <v>76</v>
      </c>
      <c r="G78" s="74" t="s">
        <v>77</v>
      </c>
      <c r="H78" s="84" t="s">
        <v>78</v>
      </c>
    </row>
    <row r="79" spans="1:8" ht="15">
      <c r="A79" s="214"/>
      <c r="B79" s="214"/>
      <c r="C79" s="214"/>
      <c r="D79" s="214"/>
      <c r="E79" s="214"/>
      <c r="F79" s="76"/>
      <c r="G79" s="76"/>
      <c r="H79" s="85"/>
    </row>
    <row r="80" spans="1:8" ht="15" customHeight="1">
      <c r="A80" s="214"/>
      <c r="B80" s="214"/>
      <c r="C80" s="214"/>
      <c r="D80" s="214"/>
      <c r="E80" s="214"/>
      <c r="F80" s="76"/>
      <c r="G80" s="76"/>
      <c r="H80" s="85"/>
    </row>
    <row r="81" spans="1:8" ht="15">
      <c r="A81" s="214"/>
      <c r="B81" s="214"/>
      <c r="C81" s="214"/>
      <c r="D81" s="214"/>
      <c r="E81" s="214"/>
      <c r="F81" s="76"/>
      <c r="G81" s="76"/>
      <c r="H81" s="85"/>
    </row>
    <row r="82" spans="1:8" ht="15" customHeight="1">
      <c r="A82" s="214"/>
      <c r="B82" s="214"/>
      <c r="C82" s="214"/>
      <c r="D82" s="214"/>
      <c r="E82" s="214"/>
      <c r="F82" s="76"/>
      <c r="G82" s="76"/>
      <c r="H82" s="85"/>
    </row>
    <row r="83" spans="1:8" ht="15">
      <c r="A83" s="214"/>
      <c r="B83" s="214"/>
      <c r="C83" s="214"/>
      <c r="D83" s="214"/>
      <c r="E83" s="214"/>
      <c r="F83" s="76"/>
      <c r="G83" s="76"/>
      <c r="H83" s="85"/>
    </row>
    <row r="84" spans="1:8" ht="15">
      <c r="A84" s="214"/>
      <c r="B84" s="214"/>
      <c r="C84" s="214"/>
      <c r="D84" s="214"/>
      <c r="E84" s="214"/>
      <c r="F84" s="76"/>
      <c r="G84" s="76"/>
      <c r="H84" s="85"/>
    </row>
    <row r="85" spans="1:8" ht="15">
      <c r="A85" s="214"/>
      <c r="B85" s="214"/>
      <c r="C85" s="214"/>
      <c r="D85" s="214"/>
      <c r="E85" s="214"/>
      <c r="F85" s="76"/>
      <c r="G85" s="76"/>
      <c r="H85" s="85"/>
    </row>
    <row r="86" spans="1:8" ht="15">
      <c r="A86" s="214"/>
      <c r="B86" s="214"/>
      <c r="C86" s="214"/>
      <c r="D86" s="214"/>
      <c r="E86" s="214"/>
      <c r="F86" s="76"/>
      <c r="G86" s="76"/>
      <c r="H86" s="85"/>
    </row>
    <row r="87" spans="1:8" ht="15">
      <c r="A87" s="214"/>
      <c r="B87" s="214"/>
      <c r="C87" s="214"/>
      <c r="D87" s="214"/>
      <c r="E87" s="214"/>
      <c r="F87" s="76"/>
      <c r="G87" s="76"/>
      <c r="H87" s="85"/>
    </row>
    <row r="88" spans="1:8" ht="15">
      <c r="A88" s="214"/>
      <c r="B88" s="214"/>
      <c r="C88" s="214"/>
      <c r="D88" s="214"/>
      <c r="E88" s="214"/>
      <c r="F88" s="76"/>
      <c r="G88" s="76"/>
      <c r="H88" s="85"/>
    </row>
    <row r="89" spans="1:8" ht="15">
      <c r="A89" s="214"/>
      <c r="B89" s="214"/>
      <c r="C89" s="214"/>
      <c r="D89" s="214"/>
      <c r="E89" s="214"/>
      <c r="F89" s="76"/>
      <c r="G89" s="76"/>
      <c r="H89" s="85"/>
    </row>
    <row r="90" spans="1:8" ht="15">
      <c r="A90" s="214"/>
      <c r="B90" s="214"/>
      <c r="C90" s="214"/>
      <c r="D90" s="214"/>
      <c r="E90" s="214"/>
      <c r="F90" s="76"/>
      <c r="G90" s="76"/>
      <c r="H90" s="85"/>
    </row>
    <row r="91" spans="1:8" ht="15">
      <c r="A91" s="214"/>
      <c r="B91" s="214"/>
      <c r="C91" s="214"/>
      <c r="D91" s="214"/>
      <c r="E91" s="214"/>
      <c r="F91" s="76"/>
      <c r="G91" s="76"/>
      <c r="H91" s="85"/>
    </row>
    <row r="92" spans="1:8" ht="15">
      <c r="A92" s="214"/>
      <c r="B92" s="214"/>
      <c r="C92" s="214"/>
      <c r="D92" s="214"/>
      <c r="E92" s="214"/>
      <c r="F92" s="76"/>
      <c r="G92" s="76"/>
      <c r="H92" s="85"/>
    </row>
    <row r="93" spans="1:8" ht="15">
      <c r="A93" s="214"/>
      <c r="B93" s="214"/>
      <c r="C93" s="214"/>
      <c r="D93" s="214"/>
      <c r="E93" s="214"/>
      <c r="F93" s="76"/>
      <c r="G93" s="76"/>
      <c r="H93" s="85"/>
    </row>
    <row r="94" spans="1:8" ht="15">
      <c r="A94" s="214"/>
      <c r="B94" s="214"/>
      <c r="C94" s="214"/>
      <c r="D94" s="214"/>
      <c r="E94" s="214"/>
      <c r="F94" s="76"/>
      <c r="G94" s="76"/>
      <c r="H94" s="85"/>
    </row>
    <row r="95" spans="1:8" ht="15">
      <c r="A95" s="214"/>
      <c r="B95" s="214"/>
      <c r="C95" s="214"/>
      <c r="D95" s="214"/>
      <c r="E95" s="214"/>
      <c r="F95" s="76"/>
      <c r="G95" s="76"/>
      <c r="H95" s="85"/>
    </row>
    <row r="96" spans="1:8" ht="15">
      <c r="A96" s="214"/>
      <c r="B96" s="214"/>
      <c r="C96" s="214"/>
      <c r="D96" s="214"/>
      <c r="E96" s="214"/>
      <c r="F96" s="76"/>
      <c r="G96" s="76"/>
      <c r="H96" s="85"/>
    </row>
    <row r="97" spans="1:8" ht="15">
      <c r="A97" s="214"/>
      <c r="B97" s="214"/>
      <c r="C97" s="214"/>
      <c r="D97" s="214"/>
      <c r="E97" s="214"/>
      <c r="F97" s="76"/>
      <c r="G97" s="76"/>
      <c r="H97" s="85"/>
    </row>
    <row r="98" spans="1:8" ht="15" customHeight="1">
      <c r="A98" s="214"/>
      <c r="B98" s="214"/>
      <c r="C98" s="214"/>
      <c r="D98" s="214"/>
      <c r="E98" s="214"/>
      <c r="F98" s="76"/>
      <c r="G98" s="76"/>
      <c r="H98" s="85"/>
    </row>
    <row r="102" ht="15" customHeight="1"/>
    <row r="104" ht="15" customHeight="1"/>
  </sheetData>
  <sheetProtection password="CABF" sheet="1" objects="1" scenarios="1" selectLockedCells="1"/>
  <mergeCells count="76">
    <mergeCell ref="A12:C12"/>
    <mergeCell ref="D12:H12"/>
    <mergeCell ref="A14:H14"/>
    <mergeCell ref="A15:H16"/>
    <mergeCell ref="A2:H2"/>
    <mergeCell ref="A3:H3"/>
    <mergeCell ref="A5:H5"/>
    <mergeCell ref="A6:H6"/>
    <mergeCell ref="A9:C9"/>
    <mergeCell ref="D9:H9"/>
    <mergeCell ref="A17:H18"/>
    <mergeCell ref="A19:H20"/>
    <mergeCell ref="A21:H22"/>
    <mergeCell ref="A23:H23"/>
    <mergeCell ref="A24:H24"/>
    <mergeCell ref="A25:H26"/>
    <mergeCell ref="A27:E28"/>
    <mergeCell ref="F27:H27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54:H54"/>
    <mergeCell ref="A55:H55"/>
    <mergeCell ref="A58:C58"/>
    <mergeCell ref="D58:H58"/>
    <mergeCell ref="A45:E45"/>
    <mergeCell ref="A46:E46"/>
    <mergeCell ref="A47:E47"/>
    <mergeCell ref="A48:E48"/>
    <mergeCell ref="A51:H51"/>
    <mergeCell ref="A52:H52"/>
    <mergeCell ref="A61:C61"/>
    <mergeCell ref="D61:H61"/>
    <mergeCell ref="A63:H63"/>
    <mergeCell ref="A64:H65"/>
    <mergeCell ref="A66:H67"/>
    <mergeCell ref="A68:H69"/>
    <mergeCell ref="A70:H71"/>
    <mergeCell ref="A72:H72"/>
    <mergeCell ref="A73:H73"/>
    <mergeCell ref="A74:H75"/>
    <mergeCell ref="A77:E78"/>
    <mergeCell ref="F77:H77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7:E97"/>
    <mergeCell ref="A98:E98"/>
    <mergeCell ref="A91:E91"/>
    <mergeCell ref="A92:E92"/>
    <mergeCell ref="A93:E93"/>
    <mergeCell ref="A94:E94"/>
    <mergeCell ref="A95:E95"/>
    <mergeCell ref="A96:E96"/>
  </mergeCells>
  <printOptions/>
  <pageMargins left="0.37" right="0.2755905511811024" top="0.4330708661417323" bottom="0.35433070866141736" header="0.31496062992125984" footer="0.31496062992125984"/>
  <pageSetup horizontalDpi="600" verticalDpi="600" orientation="portrait" paperSize="9" r:id="rId2"/>
  <headerFooter>
    <oddFooter>&amp;L&amp;"-,Italique"&amp;9Académie de Bordeaux - CCF CAP Cuisine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JMUZARD</dc:creator>
  <cp:keywords/>
  <dc:description/>
  <cp:lastModifiedBy>JMUZARD</cp:lastModifiedBy>
  <cp:lastPrinted>2011-05-14T09:59:40Z</cp:lastPrinted>
  <dcterms:created xsi:type="dcterms:W3CDTF">2010-11-01T14:02:58Z</dcterms:created>
  <dcterms:modified xsi:type="dcterms:W3CDTF">2011-05-19T19:15:40Z</dcterms:modified>
  <cp:category/>
  <cp:version/>
  <cp:contentType/>
  <cp:contentStatus/>
</cp:coreProperties>
</file>