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haddad\Dropbox\Partage ECOGEST\Vente\Examens 2020\"/>
    </mc:Choice>
  </mc:AlternateContent>
  <bookViews>
    <workbookView xWindow="0" yWindow="0" windowWidth="20490" windowHeight="7455"/>
  </bookViews>
  <sheets>
    <sheet name="ARCU" sheetId="1" r:id="rId1"/>
    <sheet name="Commerce" sheetId="2" r:id="rId2"/>
    <sheet name="Vente" sheetId="3" r:id="rId3"/>
    <sheet name="BEP MRCU" sheetId="4" r:id="rId4"/>
    <sheet name="CAP ECMS" sheetId="5" r:id="rId5"/>
    <sheet name="CAP EVS" sheetId="6" r:id="rId6"/>
  </sheets>
  <externalReferences>
    <externalReference r:id="rId7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G11" i="6"/>
  <c r="G10" i="6"/>
  <c r="G9" i="6"/>
  <c r="G8" i="6"/>
  <c r="G7" i="6"/>
  <c r="G9" i="5" l="1"/>
  <c r="G8" i="5"/>
  <c r="G7" i="5"/>
  <c r="G9" i="4" l="1"/>
  <c r="G8" i="4"/>
  <c r="G7" i="4"/>
  <c r="H20" i="3" l="1"/>
  <c r="H19" i="3"/>
  <c r="H17" i="3"/>
  <c r="H21" i="3" s="1"/>
  <c r="H12" i="3"/>
  <c r="H11" i="3"/>
  <c r="H14" i="3" s="1"/>
  <c r="H9" i="3"/>
  <c r="H8" i="3"/>
  <c r="H7" i="3"/>
  <c r="G15" i="2" l="1"/>
  <c r="G14" i="2"/>
  <c r="G16" i="2" s="1"/>
  <c r="G11" i="2"/>
  <c r="G9" i="2"/>
  <c r="G8" i="2"/>
  <c r="G7" i="2"/>
  <c r="G10" i="2" s="1"/>
  <c r="H17" i="1" l="1"/>
  <c r="H16" i="1"/>
  <c r="H15" i="1"/>
  <c r="H14" i="1"/>
  <c r="H13" i="1"/>
  <c r="H10" i="1"/>
  <c r="H9" i="1"/>
  <c r="H8" i="1"/>
  <c r="H7" i="1"/>
</calcChain>
</file>

<file path=xl/sharedStrings.xml><?xml version="1.0" encoding="utf-8"?>
<sst xmlns="http://schemas.openxmlformats.org/spreadsheetml/2006/main" count="224" uniqueCount="115">
  <si>
    <t>Ne remplir que les cases correspondants à la situation d'évaluation (Note sur 20)</t>
  </si>
  <si>
    <t>Épreuves</t>
  </si>
  <si>
    <t>Unités</t>
  </si>
  <si>
    <t>Coef.</t>
  </si>
  <si>
    <t>Répartition</t>
  </si>
  <si>
    <t xml:space="preserve">Proposition de note </t>
  </si>
  <si>
    <t>Total</t>
  </si>
  <si>
    <t>Nb de notes</t>
  </si>
  <si>
    <t>Eléments de contexte (à étayer : justifient de la pondération de la note initiale)</t>
  </si>
  <si>
    <t>CCF</t>
  </si>
  <si>
    <t>CC</t>
  </si>
  <si>
    <t>/20</t>
  </si>
  <si>
    <r>
      <t>E1</t>
    </r>
    <r>
      <rPr>
        <sz val="10"/>
        <color rgb="FF000000"/>
        <rFont val="Arial"/>
        <family val="2"/>
      </rPr>
      <t xml:space="preserve"> </t>
    </r>
    <r>
      <rPr>
        <b/>
        <sz val="10"/>
        <color rgb="FF000000"/>
        <rFont val="Arial"/>
        <family val="2"/>
      </rPr>
      <t>Épreuve scientifique et technique</t>
    </r>
  </si>
  <si>
    <t>E1</t>
  </si>
  <si>
    <t xml:space="preserve">Note </t>
  </si>
  <si>
    <r>
      <t xml:space="preserve">Sous-épreuve </t>
    </r>
    <r>
      <rPr>
        <b/>
        <sz val="10"/>
        <color rgb="FF000000"/>
        <rFont val="Arial"/>
        <family val="2"/>
      </rPr>
      <t>E11</t>
    </r>
    <r>
      <rPr>
        <sz val="10"/>
        <color rgb="FF000000"/>
        <rFont val="Arial"/>
        <family val="2"/>
      </rPr>
      <t> :  Économie-droit</t>
    </r>
  </si>
  <si>
    <t>U11</t>
  </si>
  <si>
    <r>
      <t xml:space="preserve">Sous-épreuve </t>
    </r>
    <r>
      <rPr>
        <b/>
        <sz val="10"/>
        <color rgb="FF000000"/>
        <rFont val="Arial"/>
        <family val="2"/>
      </rPr>
      <t>E12</t>
    </r>
    <r>
      <rPr>
        <sz val="10"/>
        <color rgb="FF000000"/>
        <rFont val="Arial"/>
        <family val="2"/>
      </rPr>
      <t> : Mathématiques</t>
    </r>
  </si>
  <si>
    <t>U12</t>
  </si>
  <si>
    <t>sous-Total</t>
  </si>
  <si>
    <t>/40</t>
  </si>
  <si>
    <t>E2 Analyse et traitement de situations liées à l'accueil</t>
  </si>
  <si>
    <t xml:space="preserve">   U2</t>
  </si>
  <si>
    <t>/80</t>
  </si>
  <si>
    <t>E2</t>
  </si>
  <si>
    <t>E3 Situations professionnelles d'accueil</t>
  </si>
  <si>
    <t>Note</t>
  </si>
  <si>
    <r>
      <t xml:space="preserve">Sous épreuve </t>
    </r>
    <r>
      <rPr>
        <b/>
        <sz val="10"/>
        <color rgb="FF000000"/>
        <rFont val="Arial"/>
        <family val="2"/>
      </rPr>
      <t>E31</t>
    </r>
    <r>
      <rPr>
        <sz val="10"/>
        <color rgb="FF000000"/>
        <rFont val="Arial"/>
        <family val="2"/>
      </rPr>
      <t> : Analyse de la fonction accueil et projet d'amélioration</t>
    </r>
  </si>
  <si>
    <t>U 31</t>
  </si>
  <si>
    <r>
      <t>Sous-épreuve</t>
    </r>
    <r>
      <rPr>
        <b/>
        <sz val="10"/>
        <color rgb="FF000000"/>
        <rFont val="Arial"/>
        <family val="2"/>
      </rPr>
      <t xml:space="preserve"> E32</t>
    </r>
    <r>
      <rPr>
        <sz val="10"/>
        <color rgb="FF000000"/>
        <rFont val="Arial"/>
        <family val="2"/>
      </rPr>
      <t> : Accueil au telephone</t>
    </r>
  </si>
  <si>
    <t>U32</t>
  </si>
  <si>
    <r>
      <t xml:space="preserve">Sous épreuve </t>
    </r>
    <r>
      <rPr>
        <b/>
        <sz val="10"/>
        <color rgb="FF000000"/>
        <rFont val="Arial"/>
        <family val="2"/>
      </rPr>
      <t>E33</t>
    </r>
    <r>
      <rPr>
        <sz val="10"/>
        <color rgb="FF000000"/>
        <rFont val="Arial"/>
        <family val="2"/>
      </rPr>
      <t xml:space="preserve"> Accueil en face a face</t>
    </r>
  </si>
  <si>
    <t>U33</t>
  </si>
  <si>
    <r>
      <t xml:space="preserve">Sous épreuve </t>
    </r>
    <r>
      <rPr>
        <b/>
        <sz val="10"/>
        <color rgb="FF000000"/>
        <rFont val="Arial"/>
        <family val="2"/>
      </rPr>
      <t>E34</t>
    </r>
    <r>
      <rPr>
        <sz val="10"/>
        <color rgb="FF000000"/>
        <rFont val="Arial"/>
        <family val="2"/>
      </rPr>
      <t xml:space="preserve"> Prévention-Santé- environnement</t>
    </r>
  </si>
  <si>
    <t>U34</t>
  </si>
  <si>
    <t>E3</t>
  </si>
  <si>
    <t>/180</t>
  </si>
  <si>
    <t>Nom de l'élève:</t>
  </si>
  <si>
    <t>Renseigner uniquement les cases correspondant à la situation d'évaluation harmonisée (Note sur 20)</t>
  </si>
  <si>
    <t xml:space="preserve">Numéro du candidat : </t>
  </si>
  <si>
    <t>Note intiale/Répartition</t>
  </si>
  <si>
    <t>Proposition de note après concertation</t>
  </si>
  <si>
    <r>
      <t xml:space="preserve">Eléments de contexte </t>
    </r>
    <r>
      <rPr>
        <sz val="14"/>
        <color indexed="8"/>
        <rFont val="Calibri"/>
        <family val="2"/>
      </rPr>
      <t>(à étayer : justifient de la pondération de la note initiale)</t>
    </r>
  </si>
  <si>
    <r>
      <t>E1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Épreuve scientifique et technique</t>
    </r>
  </si>
  <si>
    <r>
      <t xml:space="preserve">Sous-épreuve </t>
    </r>
    <r>
      <rPr>
        <b/>
        <sz val="10"/>
        <color indexed="8"/>
        <rFont val="Arial"/>
        <family val="2"/>
      </rPr>
      <t>E11</t>
    </r>
    <r>
      <rPr>
        <sz val="10"/>
        <color indexed="8"/>
        <rFont val="Arial"/>
        <family val="2"/>
      </rPr>
      <t> :  Action de promotion - animation en unité commerciale</t>
    </r>
  </si>
  <si>
    <t>Sous-épreuve E12 : Economie - Droit</t>
  </si>
  <si>
    <t>/ 20</t>
  </si>
  <si>
    <t>Sous-éprueve E13 : Mathématiques</t>
  </si>
  <si>
    <t>U13</t>
  </si>
  <si>
    <t>Sous-Total</t>
  </si>
  <si>
    <t>/120</t>
  </si>
  <si>
    <t>E2 Préparation et suivi de l'activité de l'unité commerciale</t>
  </si>
  <si>
    <t>/ 80</t>
  </si>
  <si>
    <t>E3 Epreuve pratique prenant en compte la formation en milieu professionnel</t>
  </si>
  <si>
    <r>
      <t>Sous épreuve</t>
    </r>
    <r>
      <rPr>
        <b/>
        <sz val="10"/>
        <color indexed="8"/>
        <rFont val="Arial"/>
        <family val="2"/>
      </rPr>
      <t xml:space="preserve"> E31</t>
    </r>
    <r>
      <rPr>
        <sz val="10"/>
        <color indexed="8"/>
        <rFont val="Arial"/>
        <family val="2"/>
      </rPr>
      <t> : Vente en unité commerciale</t>
    </r>
  </si>
  <si>
    <r>
      <t xml:space="preserve">Sous-épreuve </t>
    </r>
    <r>
      <rPr>
        <b/>
        <sz val="10"/>
        <color indexed="8"/>
        <rFont val="Arial"/>
        <family val="2"/>
      </rPr>
      <t>E32</t>
    </r>
    <r>
      <rPr>
        <sz val="10"/>
        <color indexed="8"/>
        <rFont val="Arial"/>
        <family val="2"/>
      </rPr>
      <t> : Prévention-Santé-Environnement</t>
    </r>
  </si>
  <si>
    <t>/100</t>
  </si>
  <si>
    <t>Notes intiales / Répartition</t>
  </si>
  <si>
    <r>
      <rPr>
        <b/>
        <sz val="8"/>
        <color rgb="FF363634"/>
        <rFont val="Arial"/>
        <family val="2"/>
      </rPr>
      <t>ÉPREUVES</t>
    </r>
  </si>
  <si>
    <r>
      <rPr>
        <b/>
        <sz val="8"/>
        <color rgb="FF363634"/>
        <rFont val="Arial"/>
        <family val="2"/>
      </rPr>
      <t>Unité</t>
    </r>
  </si>
  <si>
    <r>
      <rPr>
        <b/>
        <sz val="8"/>
        <color rgb="FF4B4B4B"/>
        <rFont val="Arial"/>
        <family val="2"/>
      </rPr>
      <t>Cœf</t>
    </r>
  </si>
  <si>
    <r>
      <rPr>
        <b/>
        <sz val="8"/>
        <color rgb="FF363634"/>
        <rFont val="Arial"/>
        <family val="2"/>
      </rPr>
      <t>E1- Épreuve scientifique et</t>
    </r>
    <r>
      <rPr>
        <b/>
        <sz val="8"/>
        <color rgb="FF808082"/>
        <rFont val="Arial"/>
        <family val="2"/>
      </rPr>
      <t>.</t>
    </r>
    <r>
      <rPr>
        <b/>
        <sz val="8"/>
        <color rgb="FF4B4B4B"/>
        <rFont val="Arial"/>
        <family val="2"/>
      </rPr>
      <t>technique</t>
    </r>
  </si>
  <si>
    <t>U1</t>
  </si>
  <si>
    <r>
      <rPr>
        <sz val="8"/>
        <color rgb="FF363634"/>
        <rFont val="Arial"/>
        <family val="2"/>
      </rPr>
      <t xml:space="preserve">Sous-épreuve E 11
</t>
    </r>
    <r>
      <rPr>
        <i/>
        <sz val="8"/>
        <color rgb="FF363634"/>
        <rFont val="Arial"/>
        <family val="2"/>
      </rPr>
      <t>Économie-droit</t>
    </r>
  </si>
  <si>
    <r>
      <rPr>
        <sz val="8"/>
        <color rgb="FF363634"/>
        <rFont val="Arial"/>
        <family val="2"/>
      </rPr>
      <t>U11</t>
    </r>
  </si>
  <si>
    <r>
      <rPr>
        <sz val="8"/>
        <color rgb="FF363634"/>
        <rFont val="Arial"/>
        <family val="2"/>
      </rPr>
      <t xml:space="preserve">Sous-épreuve E </t>
    </r>
    <r>
      <rPr>
        <sz val="8"/>
        <color rgb="FF4B4B4B"/>
        <rFont val="Arial"/>
        <family val="2"/>
      </rPr>
      <t xml:space="preserve">12
</t>
    </r>
    <r>
      <rPr>
        <i/>
        <sz val="8"/>
        <color rgb="FF4B4B4B"/>
        <rFont val="Arial"/>
        <family val="2"/>
      </rPr>
      <t>Mathématiques</t>
    </r>
  </si>
  <si>
    <r>
      <rPr>
        <sz val="8"/>
        <color rgb="FF363634"/>
        <rFont val="Arial"/>
        <family val="2"/>
      </rPr>
      <t>U12</t>
    </r>
  </si>
  <si>
    <t>Sous total</t>
  </si>
  <si>
    <r>
      <rPr>
        <sz val="8"/>
        <color rgb="FF363634"/>
        <rFont val="Arial"/>
        <family val="2"/>
      </rPr>
      <t>E2-Épreuve technologique</t>
    </r>
  </si>
  <si>
    <t>U2</t>
  </si>
  <si>
    <r>
      <rPr>
        <sz val="8"/>
        <color rgb="FF363634"/>
        <rFont val="Arial"/>
        <family val="2"/>
      </rPr>
      <t xml:space="preserve">Sous-épreuve </t>
    </r>
    <r>
      <rPr>
        <sz val="8"/>
        <color rgb="FF4B4B4B"/>
        <rFont val="Arial"/>
        <family val="2"/>
      </rPr>
      <t xml:space="preserve">E </t>
    </r>
    <r>
      <rPr>
        <sz val="8"/>
        <color rgb="FF363634"/>
        <rFont val="Arial"/>
        <family val="2"/>
      </rPr>
      <t xml:space="preserve">21
</t>
    </r>
    <r>
      <rPr>
        <i/>
        <sz val="8"/>
        <color rgb="FF363634"/>
        <rFont val="Arial"/>
        <family val="2"/>
      </rPr>
      <t>Négociation-vente</t>
    </r>
  </si>
  <si>
    <r>
      <rPr>
        <sz val="8"/>
        <color rgb="FF363634"/>
        <rFont val="Arial"/>
        <family val="2"/>
      </rPr>
      <t>U21</t>
    </r>
  </si>
  <si>
    <r>
      <rPr>
        <sz val="8"/>
        <color rgb="FF4B4B4B"/>
        <rFont val="Arial"/>
        <family val="2"/>
      </rPr>
      <t xml:space="preserve">Sous-épreuve </t>
    </r>
    <r>
      <rPr>
        <sz val="8"/>
        <color rgb="FF363634"/>
        <rFont val="Arial"/>
        <family val="2"/>
      </rPr>
      <t xml:space="preserve">E </t>
    </r>
    <r>
      <rPr>
        <sz val="8"/>
        <color rgb="FF4B4B4B"/>
        <rFont val="Arial"/>
        <family val="2"/>
      </rPr>
      <t xml:space="preserve">22
</t>
    </r>
    <r>
      <rPr>
        <i/>
        <sz val="8"/>
        <color rgb="FF363634"/>
        <rFont val="Arial"/>
        <family val="2"/>
      </rPr>
      <t xml:space="preserve">Préparation </t>
    </r>
    <r>
      <rPr>
        <i/>
        <sz val="8"/>
        <color rgb="FF4B4B4B"/>
        <rFont val="Arial"/>
        <family val="2"/>
      </rPr>
      <t>et suivi de l'activité commerciale</t>
    </r>
  </si>
  <si>
    <r>
      <rPr>
        <sz val="8"/>
        <color rgb="FF363634"/>
        <rFont val="Arial"/>
        <family val="2"/>
      </rPr>
      <t>U22</t>
    </r>
  </si>
  <si>
    <t>/60</t>
  </si>
  <si>
    <t>/140</t>
  </si>
  <si>
    <r>
      <rPr>
        <sz val="8"/>
        <color rgb="FF363634"/>
        <rFont val="Arial"/>
        <family val="2"/>
      </rPr>
      <t xml:space="preserve">E3-Épreuve pratique prenant en </t>
    </r>
    <r>
      <rPr>
        <sz val="8"/>
        <color rgb="FF4B4B4B"/>
        <rFont val="Arial"/>
        <family val="2"/>
      </rPr>
      <t xml:space="preserve">compte </t>
    </r>
    <r>
      <rPr>
        <sz val="8"/>
        <color rgb="FF363634"/>
        <rFont val="Arial"/>
        <family val="2"/>
      </rPr>
      <t>la formation en milieu professionnel</t>
    </r>
  </si>
  <si>
    <t>U3</t>
  </si>
  <si>
    <r>
      <rPr>
        <sz val="8"/>
        <color rgb="FF4B4B4B"/>
        <rFont val="Arial"/>
        <family val="2"/>
      </rPr>
      <t xml:space="preserve">Sous-épreuve </t>
    </r>
    <r>
      <rPr>
        <sz val="8"/>
        <color rgb="FF363634"/>
        <rFont val="Arial"/>
        <family val="2"/>
      </rPr>
      <t xml:space="preserve">E </t>
    </r>
    <r>
      <rPr>
        <sz val="8"/>
        <color rgb="FF4B4B4B"/>
        <rFont val="Arial"/>
        <family val="2"/>
      </rPr>
      <t xml:space="preserve">31
</t>
    </r>
    <r>
      <rPr>
        <i/>
        <sz val="8"/>
        <color rgb="FF363634"/>
        <rFont val="Arial"/>
        <family val="2"/>
      </rPr>
      <t xml:space="preserve">Évaluation </t>
    </r>
    <r>
      <rPr>
        <i/>
        <sz val="8"/>
        <color rgb="FF4B4B4B"/>
        <rFont val="Arial"/>
        <family val="2"/>
      </rPr>
      <t xml:space="preserve">de </t>
    </r>
    <r>
      <rPr>
        <i/>
        <sz val="8"/>
        <color rgb="FF363634"/>
        <rFont val="Arial"/>
        <family val="2"/>
      </rPr>
      <t xml:space="preserve">la </t>
    </r>
    <r>
      <rPr>
        <i/>
        <sz val="8"/>
        <color rgb="FF4B4B4B"/>
        <rFont val="Arial"/>
        <family val="2"/>
      </rPr>
      <t xml:space="preserve">formation en milieu </t>
    </r>
    <r>
      <rPr>
        <i/>
        <sz val="8"/>
        <color rgb="FF363634"/>
        <rFont val="Arial"/>
        <family val="2"/>
      </rPr>
      <t xml:space="preserve">professionnel </t>
    </r>
    <r>
      <rPr>
        <i/>
        <sz val="8"/>
        <color rgb="FF4B4B4B"/>
        <rFont val="Arial"/>
        <family val="2"/>
      </rPr>
      <t xml:space="preserve">(pratique de </t>
    </r>
    <r>
      <rPr>
        <i/>
        <sz val="8"/>
        <color rgb="FF363634"/>
        <rFont val="Arial"/>
        <family val="2"/>
      </rPr>
      <t xml:space="preserve">la </t>
    </r>
    <r>
      <rPr>
        <i/>
        <sz val="8"/>
        <color rgb="FF4B4B4B"/>
        <rFont val="Arial"/>
        <family val="2"/>
      </rPr>
      <t xml:space="preserve">prospection </t>
    </r>
    <r>
      <rPr>
        <i/>
        <sz val="8"/>
        <color rgb="FF808082"/>
        <rFont val="Arial"/>
        <family val="2"/>
      </rPr>
      <t xml:space="preserve">, </t>
    </r>
    <r>
      <rPr>
        <i/>
        <sz val="8"/>
        <color rgb="FF4B4B4B"/>
        <rFont val="Arial"/>
        <family val="2"/>
      </rPr>
      <t xml:space="preserve">de </t>
    </r>
    <r>
      <rPr>
        <i/>
        <sz val="8"/>
        <color rgb="FF363634"/>
        <rFont val="Arial"/>
        <family val="2"/>
      </rPr>
      <t xml:space="preserve">la négociation, </t>
    </r>
    <r>
      <rPr>
        <i/>
        <sz val="8"/>
        <color rgb="FF4B4B4B"/>
        <rFont val="Arial"/>
        <family val="2"/>
      </rPr>
      <t xml:space="preserve">du suivi </t>
    </r>
    <r>
      <rPr>
        <i/>
        <sz val="8"/>
        <color rgb="FF363634"/>
        <rFont val="Arial"/>
        <family val="2"/>
      </rPr>
      <t xml:space="preserve">et </t>
    </r>
    <r>
      <rPr>
        <i/>
        <sz val="8"/>
        <color rgb="FF4B4B4B"/>
        <rFont val="Arial"/>
        <family val="2"/>
      </rPr>
      <t xml:space="preserve">de </t>
    </r>
    <r>
      <rPr>
        <i/>
        <sz val="8"/>
        <color rgb="FF363634"/>
        <rFont val="Arial"/>
        <family val="2"/>
      </rPr>
      <t xml:space="preserve">la fidélisation </t>
    </r>
    <r>
      <rPr>
        <i/>
        <sz val="8"/>
        <color rgb="FF4B4B4B"/>
        <rFont val="Arial"/>
        <family val="2"/>
      </rPr>
      <t xml:space="preserve">de </t>
    </r>
    <r>
      <rPr>
        <i/>
        <sz val="8"/>
        <color rgb="FF363634"/>
        <rFont val="Arial"/>
        <family val="2"/>
      </rPr>
      <t xml:space="preserve">la </t>
    </r>
    <r>
      <rPr>
        <i/>
        <sz val="8"/>
        <color rgb="FF4B4B4B"/>
        <rFont val="Arial"/>
        <family val="2"/>
      </rPr>
      <t>clientèle)</t>
    </r>
  </si>
  <si>
    <r>
      <rPr>
        <sz val="8"/>
        <color rgb="FF4B4B4B"/>
        <rFont val="Arial"/>
        <family val="2"/>
      </rPr>
      <t>U31</t>
    </r>
  </si>
  <si>
    <r>
      <rPr>
        <sz val="8"/>
        <color rgb="FF4B4B4B"/>
        <rFont val="Arial"/>
        <family val="2"/>
      </rPr>
      <t xml:space="preserve">Sous-épreuve </t>
    </r>
    <r>
      <rPr>
        <sz val="8"/>
        <color rgb="FF363634"/>
        <rFont val="Arial"/>
        <family val="2"/>
      </rPr>
      <t xml:space="preserve">E </t>
    </r>
    <r>
      <rPr>
        <sz val="8"/>
        <color rgb="FF4B4B4B"/>
        <rFont val="Arial"/>
        <family val="2"/>
      </rPr>
      <t xml:space="preserve">32
</t>
    </r>
    <r>
      <rPr>
        <i/>
        <sz val="8"/>
        <color rgb="FF4B4B4B"/>
        <rFont val="Arial"/>
        <family val="2"/>
      </rPr>
      <t>Projet de prospection</t>
    </r>
  </si>
  <si>
    <r>
      <rPr>
        <sz val="8"/>
        <color rgb="FF4B4B4B"/>
        <rFont val="Arial"/>
        <family val="2"/>
      </rPr>
      <t>U32</t>
    </r>
  </si>
  <si>
    <r>
      <rPr>
        <sz val="8"/>
        <color rgb="FF363634"/>
        <rFont val="Arial"/>
        <family val="2"/>
      </rPr>
      <t xml:space="preserve">Sous </t>
    </r>
    <r>
      <rPr>
        <sz val="8"/>
        <color rgb="FF4B4B4B"/>
        <rFont val="Arial"/>
        <family val="2"/>
      </rPr>
      <t xml:space="preserve">épreuve </t>
    </r>
    <r>
      <rPr>
        <sz val="8"/>
        <color rgb="FF363634"/>
        <rFont val="Arial"/>
        <family val="2"/>
      </rPr>
      <t xml:space="preserve">E </t>
    </r>
    <r>
      <rPr>
        <sz val="8"/>
        <color rgb="FF4B4B4B"/>
        <rFont val="Arial"/>
        <family val="2"/>
      </rPr>
      <t xml:space="preserve">33
</t>
    </r>
    <r>
      <rPr>
        <i/>
        <sz val="8"/>
        <color rgb="FF363634"/>
        <rFont val="Arial"/>
        <family val="2"/>
      </rPr>
      <t>Prévention</t>
    </r>
    <r>
      <rPr>
        <i/>
        <sz val="8"/>
        <color rgb="FF6B6B6B"/>
        <rFont val="Arial"/>
        <family val="2"/>
      </rPr>
      <t>-</t>
    </r>
    <r>
      <rPr>
        <i/>
        <sz val="8"/>
        <color rgb="FF4B4B4B"/>
        <rFont val="Arial"/>
        <family val="2"/>
      </rPr>
      <t>santé-environnement</t>
    </r>
  </si>
  <si>
    <r>
      <rPr>
        <sz val="8"/>
        <color rgb="FF363634"/>
        <rFont val="Arial"/>
        <family val="2"/>
      </rPr>
      <t>U33</t>
    </r>
  </si>
  <si>
    <t>BEP METIER DE LA RELATION AUX CLIENTS ET AUX USAGERS</t>
  </si>
  <si>
    <t>Completer uniquement les cases correspondant à la situation d'évaluation harmonisée (Note sur 20)</t>
  </si>
  <si>
    <t>Notes initiales / Répartition</t>
  </si>
  <si>
    <r>
      <t>EP1</t>
    </r>
    <r>
      <rPr>
        <sz val="10"/>
        <color rgb="FF000000"/>
        <rFont val="Arial"/>
        <family val="2"/>
      </rPr>
      <t xml:space="preserve">   </t>
    </r>
    <r>
      <rPr>
        <b/>
        <sz val="10"/>
        <color rgb="FF000000"/>
        <rFont val="Arial"/>
        <family val="2"/>
      </rPr>
      <t>Épreuve professionnelle liée au contact avec le client et/ou l'usager</t>
    </r>
  </si>
  <si>
    <t>UP1</t>
  </si>
  <si>
    <t>EP2  Pratique de l'accueil, de l'information et de la vente</t>
  </si>
  <si>
    <t>UP2</t>
  </si>
  <si>
    <t>/160</t>
  </si>
  <si>
    <r>
      <t xml:space="preserve">dont Prévention - Santé et environnement </t>
    </r>
    <r>
      <rPr>
        <b/>
        <sz val="10"/>
        <color rgb="FF008000"/>
        <rFont val="Arial"/>
        <family val="2"/>
      </rPr>
      <t>(1)</t>
    </r>
  </si>
  <si>
    <t>CAP EMPLOYE DE COMMERCE MULTISPECIALITES</t>
  </si>
  <si>
    <t>CCF + CC</t>
  </si>
  <si>
    <t>EP1  Pratique de la réception des produits et de la tenue du linéaire / du rayon</t>
  </si>
  <si>
    <t>EP2 Pratique de la tenue de caisse et de l'information clients</t>
  </si>
  <si>
    <t>/ 100</t>
  </si>
  <si>
    <t>CAP EMPLOYE DE VENTE SPECIALISE (Toutes options)</t>
  </si>
  <si>
    <t>Notes initiales /Répartition</t>
  </si>
  <si>
    <t>EP1  Pratique de la vente et des services liés</t>
  </si>
  <si>
    <t>/ 160</t>
  </si>
  <si>
    <t>EP2 Travaux professionnels liés au suivi des produits alimentaires et à l'hygiène</t>
  </si>
  <si>
    <t>UP2A</t>
  </si>
  <si>
    <t>EP2   Pratique de la gestion d'un assortiment</t>
  </si>
  <si>
    <t>UP2B</t>
  </si>
  <si>
    <t>EP2   Travaux professionnels liés à la relation clients, à l'utilisation de l'espace commerciale et à sa valorisation</t>
  </si>
  <si>
    <t>UP2C</t>
  </si>
  <si>
    <t>EP2 Travaux professionnels produits de papeterie- librairie-presse</t>
  </si>
  <si>
    <t>UP2D</t>
  </si>
  <si>
    <t>Baccalauréat professionnel COMMERCE</t>
  </si>
  <si>
    <t>Baccalauréat professionnel ACCUEIL - RELATION CLIENTS ET USAGERS</t>
  </si>
  <si>
    <t>Baccalauréat professionnel Spécialité VENTE (prospection- négociation-suivi de clientèle)</t>
  </si>
  <si>
    <t xml:space="preserve">dont Prévention - Santé et environnement </t>
  </si>
  <si>
    <t>dont Prévention - Santé et environnement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</si>
</sst>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4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14"/>
      <color rgb="FF00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i/>
      <sz val="10"/>
      <color rgb="FF000000"/>
      <name val="Arial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sz val="11"/>
      <color theme="0"/>
      <name val="Calibri"/>
      <family val="2"/>
    </font>
    <font>
      <b/>
      <sz val="10"/>
      <color theme="4" tint="-0.249977111117893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theme="4" tint="-0.249977111117893"/>
      <name val="Calibri"/>
      <family val="2"/>
    </font>
    <font>
      <sz val="10"/>
      <color theme="4" tint="-0.249977111117893"/>
      <name val="Arial"/>
      <family val="2"/>
    </font>
    <font>
      <b/>
      <sz val="12"/>
      <color theme="0"/>
      <name val="Calibri"/>
      <family val="2"/>
      <scheme val="minor"/>
    </font>
    <font>
      <b/>
      <sz val="11"/>
      <color rgb="FF00B050"/>
      <name val="Arial"/>
      <family val="2"/>
    </font>
    <font>
      <b/>
      <sz val="10"/>
      <color rgb="FF00B050"/>
      <name val="Arial"/>
      <family val="2"/>
    </font>
    <font>
      <b/>
      <sz val="8"/>
      <name val="Arial"/>
      <family val="2"/>
    </font>
    <font>
      <b/>
      <sz val="8"/>
      <color rgb="FF363634"/>
      <name val="Arial"/>
      <family val="2"/>
    </font>
    <font>
      <b/>
      <sz val="8"/>
      <color rgb="FF4B4B4B"/>
      <name val="Arial"/>
      <family val="2"/>
    </font>
    <font>
      <b/>
      <sz val="8"/>
      <color rgb="FF808082"/>
      <name val="Arial"/>
      <family val="2"/>
    </font>
    <font>
      <b/>
      <sz val="8"/>
      <color rgb="FFFF0000"/>
      <name val="Arial"/>
      <family val="2"/>
    </font>
    <font>
      <sz val="8"/>
      <color rgb="FF363634"/>
      <name val="Arial"/>
      <family val="2"/>
    </font>
    <font>
      <i/>
      <sz val="8"/>
      <color rgb="FF363634"/>
      <name val="Arial"/>
      <family val="2"/>
    </font>
    <font>
      <sz val="8"/>
      <name val="Arial"/>
      <family val="2"/>
    </font>
    <font>
      <sz val="8"/>
      <color rgb="FF4B4B4B"/>
      <name val="Arial"/>
      <family val="2"/>
    </font>
    <font>
      <i/>
      <sz val="8"/>
      <color rgb="FF4B4B4B"/>
      <name val="Arial"/>
      <family val="2"/>
    </font>
    <font>
      <b/>
      <sz val="11"/>
      <color rgb="FFFF0000"/>
      <name val="Calibri"/>
      <family val="2"/>
      <scheme val="minor"/>
    </font>
    <font>
      <b/>
      <sz val="9"/>
      <color rgb="FF363634"/>
      <name val="Times New Roman"/>
      <family val="2"/>
    </font>
    <font>
      <i/>
      <sz val="8"/>
      <color rgb="FF808082"/>
      <name val="Arial"/>
      <family val="2"/>
    </font>
    <font>
      <i/>
      <sz val="8"/>
      <color rgb="FF6B6B6B"/>
      <name val="Arial"/>
      <family val="2"/>
    </font>
    <font>
      <b/>
      <sz val="10"/>
      <color rgb="FF990033"/>
      <name val="Arial"/>
      <family val="2"/>
    </font>
    <font>
      <b/>
      <sz val="10"/>
      <color rgb="FF008000"/>
      <name val="Arial"/>
      <family val="2"/>
    </font>
    <font>
      <b/>
      <sz val="10"/>
      <color rgb="FF008080"/>
      <name val="Arial"/>
      <family val="2"/>
    </font>
    <font>
      <b/>
      <sz val="10"/>
      <color rgb="FFFF6600"/>
      <name val="Arial"/>
      <family val="2"/>
    </font>
    <font>
      <b/>
      <sz val="10"/>
      <color theme="1"/>
      <name val="Arial"/>
      <family val="2"/>
    </font>
  </fonts>
  <fills count="4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FFFFCC"/>
      </patternFill>
    </fill>
    <fill>
      <patternFill patternType="solid">
        <fgColor theme="0" tint="-0.249977111117893"/>
        <bgColor rgb="FFCCCC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  <bgColor rgb="FFCCCCFF"/>
      </patternFill>
    </fill>
    <fill>
      <patternFill patternType="solid">
        <fgColor theme="0" tint="-0.249977111117893"/>
        <bgColor rgb="FFFFFFCC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 tint="-0.249977111117893"/>
        <bgColor indexed="26"/>
      </patternFill>
    </fill>
    <fill>
      <patternFill patternType="solid">
        <fgColor rgb="FF002060"/>
        <bgColor rgb="FF000000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990033"/>
        <bgColor rgb="FF000000"/>
      </patternFill>
    </fill>
    <fill>
      <patternFill patternType="solid">
        <fgColor rgb="FF00808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8080"/>
        <bgColor rgb="FFCCCCFF"/>
      </patternFill>
    </fill>
    <fill>
      <patternFill patternType="solid">
        <fgColor rgb="FFFF6600"/>
        <bgColor indexed="64"/>
      </patternFill>
    </fill>
    <fill>
      <patternFill patternType="solid">
        <fgColor rgb="FFF2F2F2"/>
        <bgColor rgb="FFCCCCFF"/>
      </patternFill>
    </fill>
    <fill>
      <patternFill patternType="solid">
        <fgColor theme="0" tint="-0.14999847407452621"/>
        <bgColor rgb="FFCCCCFF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rgb="FFFFFFFF"/>
        <bgColor rgb="FFC0C0C0"/>
      </patternFill>
    </fill>
    <fill>
      <patternFill patternType="solid">
        <fgColor rgb="FFF2F2F2"/>
        <bgColor rgb="FFC0C0C0"/>
      </patternFill>
    </fill>
    <fill>
      <patternFill patternType="solid">
        <fgColor theme="0" tint="-0.14999847407452621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00"/>
      </patternFill>
    </fill>
    <fill>
      <patternFill patternType="solid">
        <fgColor rgb="FFF2F2F2"/>
        <bgColor rgb="FFFFFF00"/>
      </patternFill>
    </fill>
    <fill>
      <patternFill patternType="solid">
        <fgColor theme="0" tint="-0.14999847407452621"/>
        <bgColor rgb="FFFFCC00"/>
      </patternFill>
    </fill>
    <fill>
      <patternFill patternType="solid">
        <fgColor theme="0"/>
        <bgColor rgb="FFFFCC00"/>
      </patternFill>
    </fill>
    <fill>
      <patternFill patternType="solid">
        <fgColor rgb="FFFFFFFF"/>
        <bgColor rgb="FFFFCC00"/>
      </patternFill>
    </fill>
    <fill>
      <patternFill patternType="solid">
        <fgColor rgb="FFF2F2F2"/>
        <bgColor rgb="FFFFCC00"/>
      </patternFill>
    </fill>
    <fill>
      <patternFill patternType="solid">
        <fgColor rgb="FFF2F2F2"/>
        <bgColor rgb="FFFFFFCC"/>
      </patternFill>
    </fill>
    <fill>
      <patternFill patternType="solid">
        <fgColor rgb="FFFF6600"/>
        <bgColor rgb="FFCCCCFF"/>
      </patternFill>
    </fill>
    <fill>
      <patternFill patternType="solid">
        <fgColor rgb="FFFF6600"/>
        <bgColor rgb="FF000000"/>
      </patternFill>
    </fill>
    <fill>
      <patternFill patternType="solid">
        <fgColor theme="0"/>
        <bgColor indexed="26"/>
      </patternFill>
    </fill>
  </fills>
  <borders count="1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ck">
        <color rgb="FF000000"/>
      </left>
      <right style="thick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double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rgb="FF4B4B4B"/>
      </right>
      <top style="thin">
        <color rgb="FF3F3F3F"/>
      </top>
      <bottom style="thin">
        <color rgb="FF3F3F3F"/>
      </bottom>
      <diagonal/>
    </border>
    <border>
      <left style="thin">
        <color rgb="FF4B4B4B"/>
      </left>
      <right style="thin">
        <color rgb="FF4F4F4F"/>
      </right>
      <top style="thin">
        <color rgb="FF3F3F3F"/>
      </top>
      <bottom style="thin">
        <color rgb="FF54544F"/>
      </bottom>
      <diagonal/>
    </border>
    <border>
      <left style="thin">
        <color rgb="FF4F4F4F"/>
      </left>
      <right style="thin">
        <color rgb="FF4B4B4B"/>
      </right>
      <top style="thin">
        <color rgb="FF2B2B2B"/>
      </top>
      <bottom style="thin">
        <color rgb="FF3F3F3F"/>
      </bottom>
      <diagonal/>
    </border>
    <border>
      <left style="double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medium">
        <color auto="1"/>
      </left>
      <right style="thin">
        <color rgb="FF4B4B4B"/>
      </right>
      <top style="thin">
        <color rgb="FF3F3F3F"/>
      </top>
      <bottom style="thin">
        <color rgb="FF444444"/>
      </bottom>
      <diagonal/>
    </border>
    <border>
      <left style="thin">
        <color rgb="FF4B4B4B"/>
      </left>
      <right style="thin">
        <color rgb="FF4F4F4F"/>
      </right>
      <top style="thin">
        <color rgb="FF54544F"/>
      </top>
      <bottom style="thin">
        <color rgb="FF444444"/>
      </bottom>
      <diagonal/>
    </border>
    <border>
      <left style="thin">
        <color rgb="FF4F4F4F"/>
      </left>
      <right style="thin">
        <color rgb="FF4B4B4B"/>
      </right>
      <top style="thin">
        <color rgb="FF3F3F3F"/>
      </top>
      <bottom style="thin">
        <color rgb="FF2F2F2F"/>
      </bottom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 style="medium">
        <color auto="1"/>
      </right>
      <top/>
      <bottom/>
      <diagonal/>
    </border>
    <border>
      <left style="medium">
        <color auto="1"/>
      </left>
      <right style="thin">
        <color rgb="FF4B4B4B"/>
      </right>
      <top style="thin">
        <color rgb="FF444444"/>
      </top>
      <bottom style="thin">
        <color rgb="FF484848"/>
      </bottom>
      <diagonal/>
    </border>
    <border>
      <left style="thin">
        <color rgb="FF4B4B4B"/>
      </left>
      <right style="thin">
        <color rgb="FF4F4F4F"/>
      </right>
      <top style="thin">
        <color rgb="FF444444"/>
      </top>
      <bottom style="thin">
        <color rgb="FF484848"/>
      </bottom>
      <diagonal/>
    </border>
    <border>
      <left style="thin">
        <color rgb="FF4F4F4F"/>
      </left>
      <right/>
      <top style="thin">
        <color rgb="FF2F2F2F"/>
      </top>
      <bottom style="thin">
        <color rgb="FF4848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rgb="FF4B4B4B"/>
      </right>
      <top style="thin">
        <color rgb="FF484848"/>
      </top>
      <bottom style="thin">
        <color rgb="FF4B4B4B"/>
      </bottom>
      <diagonal/>
    </border>
    <border>
      <left style="thin">
        <color rgb="FF4B4B4B"/>
      </left>
      <right style="thin">
        <color rgb="FF4F4F4F"/>
      </right>
      <top style="thin">
        <color rgb="FF484848"/>
      </top>
      <bottom style="thin">
        <color rgb="FF4B4B4B"/>
      </bottom>
      <diagonal/>
    </border>
    <border>
      <left style="thin">
        <color rgb="FF4F4F4F"/>
      </left>
      <right/>
      <top style="thin">
        <color rgb="FF484848"/>
      </top>
      <bottom style="thin">
        <color rgb="FF4B4B4B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rgb="FF4B4B4B"/>
      </top>
      <bottom style="thin">
        <color rgb="FF4B4B4B"/>
      </bottom>
      <diagonal/>
    </border>
    <border>
      <left/>
      <right/>
      <top style="thin">
        <color rgb="FF4B4B4B"/>
      </top>
      <bottom style="thin">
        <color rgb="FF4B4B4B"/>
      </bottom>
      <diagonal/>
    </border>
    <border>
      <left/>
      <right style="thin">
        <color indexed="64"/>
      </right>
      <top style="thin">
        <color rgb="FF4B4B4B"/>
      </top>
      <bottom style="thin">
        <color rgb="FF4B4B4B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rgb="FF4B4B4B"/>
      </right>
      <top style="thin">
        <color rgb="FF4B4B4B"/>
      </top>
      <bottom style="thin">
        <color rgb="FF444444"/>
      </bottom>
      <diagonal/>
    </border>
    <border>
      <left style="thin">
        <color rgb="FF4B4B4B"/>
      </left>
      <right style="thin">
        <color rgb="FF4F4F4F"/>
      </right>
      <top style="thin">
        <color rgb="FF4B4B4B"/>
      </top>
      <bottom style="thin">
        <color rgb="FF444444"/>
      </bottom>
      <diagonal/>
    </border>
    <border>
      <left style="thin">
        <color rgb="FF4F4F4F"/>
      </left>
      <right/>
      <top style="thin">
        <color rgb="FF4B4B4B"/>
      </top>
      <bottom style="thin">
        <color rgb="FF2B2B2B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rgb="FF4B4B4B"/>
      </right>
      <top style="thin">
        <color rgb="FF444444"/>
      </top>
      <bottom style="thin">
        <color rgb="FF444444"/>
      </bottom>
      <diagonal/>
    </border>
    <border>
      <left style="thin">
        <color rgb="FF4B4B4B"/>
      </left>
      <right style="thin">
        <color rgb="FF4F4F4F"/>
      </right>
      <top style="thin">
        <color rgb="FF444444"/>
      </top>
      <bottom style="thin">
        <color rgb="FF444444"/>
      </bottom>
      <diagonal/>
    </border>
    <border>
      <left style="thin">
        <color rgb="FF4F4F4F"/>
      </left>
      <right/>
      <top style="thin">
        <color rgb="FF2B2B2B"/>
      </top>
      <bottom style="thin">
        <color rgb="FF444444"/>
      </bottom>
      <diagonal/>
    </border>
    <border>
      <left style="medium">
        <color auto="1"/>
      </left>
      <right style="thin">
        <color rgb="FF4B4B4B"/>
      </right>
      <top style="thin">
        <color rgb="FF444444"/>
      </top>
      <bottom/>
      <diagonal/>
    </border>
    <border>
      <left style="thin">
        <color rgb="FF4B4B4B"/>
      </left>
      <right style="thin">
        <color rgb="FF4F4F4F"/>
      </right>
      <top style="thin">
        <color rgb="FF444444"/>
      </top>
      <bottom/>
      <diagonal/>
    </border>
    <border>
      <left style="thin">
        <color rgb="FF4F4F4F"/>
      </left>
      <right/>
      <top style="thin">
        <color rgb="FF44444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rgb="FF4B4B4B"/>
      </right>
      <top/>
      <bottom style="thin">
        <color rgb="FF3B3B38"/>
      </bottom>
      <diagonal/>
    </border>
    <border>
      <left style="thin">
        <color rgb="FF4B4B4B"/>
      </left>
      <right style="thin">
        <color rgb="FF4F4F4F"/>
      </right>
      <top/>
      <bottom style="thin">
        <color rgb="FF4F4F4F"/>
      </bottom>
      <diagonal/>
    </border>
    <border>
      <left style="thin">
        <color rgb="FF4F4F4F"/>
      </left>
      <right/>
      <top/>
      <bottom style="thin">
        <color rgb="FF34343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rgb="FF4B4B4B"/>
      </right>
      <top style="thin">
        <color rgb="FF3B3B38"/>
      </top>
      <bottom/>
      <diagonal/>
    </border>
    <border>
      <left style="thin">
        <color rgb="FF4B4B4B"/>
      </left>
      <right style="thin">
        <color rgb="FF4F4F4F"/>
      </right>
      <top style="thin">
        <color rgb="FF4F4F4F"/>
      </top>
      <bottom/>
      <diagonal/>
    </border>
    <border>
      <left style="thin">
        <color rgb="FF4F4F4F"/>
      </left>
      <right/>
      <top style="thin">
        <color rgb="FF34343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rgb="FF4B4B4B"/>
      </right>
      <top/>
      <bottom style="thin">
        <color rgb="FF383838"/>
      </bottom>
      <diagonal/>
    </border>
    <border>
      <left style="thin">
        <color rgb="FF4B4B4B"/>
      </left>
      <right style="thin">
        <color rgb="FF4F4F4F"/>
      </right>
      <top/>
      <bottom style="thin">
        <color rgb="FF4B4F4B"/>
      </bottom>
      <diagonal/>
    </border>
    <border>
      <left style="thin">
        <color rgb="FF4F4F4F"/>
      </left>
      <right/>
      <top/>
      <bottom style="thin">
        <color rgb="FF3B3B3B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rgb="FF4B4B4B"/>
      </right>
      <top style="thin">
        <color rgb="FF383838"/>
      </top>
      <bottom/>
      <diagonal/>
    </border>
    <border>
      <left style="thin">
        <color rgb="FF4B4B4B"/>
      </left>
      <right style="thin">
        <color rgb="FF4F4F4F"/>
      </right>
      <top style="thin">
        <color rgb="FF4B4F4B"/>
      </top>
      <bottom/>
      <diagonal/>
    </border>
    <border>
      <left style="thin">
        <color rgb="FF4F4F4F"/>
      </left>
      <right/>
      <top style="thin">
        <color rgb="FF3B3B3B"/>
      </top>
      <bottom/>
      <diagonal/>
    </border>
    <border>
      <left style="medium">
        <color auto="1"/>
      </left>
      <right style="thin">
        <color rgb="FF4B4B4B"/>
      </right>
      <top/>
      <bottom style="thin">
        <color rgb="FF3F443F"/>
      </bottom>
      <diagonal/>
    </border>
    <border>
      <left style="thin">
        <color rgb="FF4B4B4B"/>
      </left>
      <right style="thin">
        <color rgb="FF4F4F4F"/>
      </right>
      <top/>
      <bottom style="thin">
        <color rgb="FF3F443F"/>
      </bottom>
      <diagonal/>
    </border>
    <border>
      <left style="thin">
        <color rgb="FF4F4F4F"/>
      </left>
      <right/>
      <top/>
      <bottom style="thin">
        <color rgb="FF3F443F"/>
      </bottom>
      <diagonal/>
    </border>
    <border>
      <left style="medium">
        <color auto="1"/>
      </left>
      <right style="thin">
        <color rgb="FF4B4B4B"/>
      </right>
      <top style="thin">
        <color rgb="FF3F443F"/>
      </top>
      <bottom style="thin">
        <color rgb="FF3F3F3B"/>
      </bottom>
      <diagonal/>
    </border>
    <border>
      <left style="thin">
        <color rgb="FF4B4B4B"/>
      </left>
      <right style="thin">
        <color rgb="FF4F4F4F"/>
      </right>
      <top style="thin">
        <color rgb="FF3F443F"/>
      </top>
      <bottom style="thin">
        <color rgb="FF3F3F3B"/>
      </bottom>
      <diagonal/>
    </border>
    <border>
      <left style="thin">
        <color rgb="FF4F4F4F"/>
      </left>
      <right/>
      <top style="thin">
        <color rgb="FF3F443F"/>
      </top>
      <bottom style="thin">
        <color rgb="FF3F3F3B"/>
      </bottom>
      <diagonal/>
    </border>
    <border>
      <left style="medium">
        <color auto="1"/>
      </left>
      <right style="thin">
        <color rgb="FF4B4B4B"/>
      </right>
      <top style="thin">
        <color rgb="FF3F3F3B"/>
      </top>
      <bottom style="thin">
        <color rgb="FF4F4F4F"/>
      </bottom>
      <diagonal/>
    </border>
    <border>
      <left style="thin">
        <color rgb="FF4B4B4B"/>
      </left>
      <right style="thin">
        <color rgb="FF4F4F4F"/>
      </right>
      <top style="thin">
        <color rgb="FF3F3F3B"/>
      </top>
      <bottom style="thin">
        <color rgb="FF4F4F4F"/>
      </bottom>
      <diagonal/>
    </border>
    <border>
      <left style="thin">
        <color rgb="FF4F4F4F"/>
      </left>
      <right/>
      <top style="thin">
        <color rgb="FF3F3F3B"/>
      </top>
      <bottom style="thin">
        <color rgb="FF4F4F4F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indexed="8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8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8"/>
      </top>
      <bottom/>
      <diagonal/>
    </border>
    <border>
      <left/>
      <right style="medium">
        <color rgb="FF000000"/>
      </right>
      <top style="medium">
        <color indexed="8"/>
      </top>
      <bottom/>
      <diagonal/>
    </border>
    <border>
      <left style="medium">
        <color rgb="FF000000"/>
      </left>
      <right style="medium">
        <color rgb="FF000000"/>
      </right>
      <top style="medium">
        <color indexed="8"/>
      </top>
      <bottom/>
      <diagonal/>
    </border>
    <border>
      <left style="double">
        <color indexed="8"/>
      </left>
      <right style="double">
        <color indexed="8"/>
      </right>
      <top/>
      <bottom/>
      <diagonal/>
    </border>
  </borders>
  <cellStyleXfs count="1">
    <xf numFmtId="0" fontId="0" fillId="0" borderId="0"/>
  </cellStyleXfs>
  <cellXfs count="400">
    <xf numFmtId="0" fontId="0" fillId="0" borderId="0" xfId="0"/>
    <xf numFmtId="0" fontId="2" fillId="0" borderId="0" xfId="0" applyFont="1"/>
    <xf numFmtId="0" fontId="4" fillId="4" borderId="1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9" fillId="10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vertical="center" wrapText="1"/>
    </xf>
    <xf numFmtId="0" fontId="8" fillId="5" borderId="11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8" fillId="9" borderId="19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13" borderId="3" xfId="0" applyFont="1" applyFill="1" applyBorder="1" applyAlignment="1">
      <alignment horizontal="center" vertical="center" wrapText="1"/>
    </xf>
    <xf numFmtId="0" fontId="8" fillId="13" borderId="18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vertical="center" wrapText="1"/>
    </xf>
    <xf numFmtId="0" fontId="8" fillId="8" borderId="1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15" fillId="15" borderId="31" xfId="0" applyFont="1" applyFill="1" applyBorder="1" applyAlignment="1">
      <alignment horizontal="center" vertical="center" wrapText="1"/>
    </xf>
    <xf numFmtId="0" fontId="5" fillId="15" borderId="29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 vertical="center" wrapText="1"/>
    </xf>
    <xf numFmtId="0" fontId="15" fillId="15" borderId="34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vertical="center" wrapText="1"/>
    </xf>
    <xf numFmtId="0" fontId="15" fillId="15" borderId="36" xfId="0" applyFont="1" applyFill="1" applyBorder="1" applyAlignment="1">
      <alignment horizontal="center" vertical="center" wrapText="1"/>
    </xf>
    <xf numFmtId="0" fontId="16" fillId="15" borderId="37" xfId="0" applyFont="1" applyFill="1" applyBorder="1" applyAlignment="1">
      <alignment horizontal="center" vertical="center" wrapText="1"/>
    </xf>
    <xf numFmtId="0" fontId="15" fillId="15" borderId="29" xfId="0" applyFont="1" applyFill="1" applyBorder="1" applyAlignment="1">
      <alignment horizontal="center" vertical="center" wrapText="1"/>
    </xf>
    <xf numFmtId="0" fontId="15" fillId="15" borderId="30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15" borderId="37" xfId="0" applyFont="1" applyFill="1" applyBorder="1" applyAlignment="1">
      <alignment horizontal="center" vertical="center" wrapText="1"/>
    </xf>
    <xf numFmtId="0" fontId="19" fillId="16" borderId="37" xfId="0" applyFont="1" applyFill="1" applyBorder="1" applyAlignment="1">
      <alignment horizontal="center" vertical="center" wrapText="1"/>
    </xf>
    <xf numFmtId="0" fontId="19" fillId="17" borderId="39" xfId="0" applyFont="1" applyFill="1" applyBorder="1" applyAlignment="1">
      <alignment horizontal="center" vertical="center" wrapText="1"/>
    </xf>
    <xf numFmtId="0" fontId="19" fillId="17" borderId="37" xfId="0" applyFont="1" applyFill="1" applyBorder="1" applyAlignment="1">
      <alignment horizontal="right" vertical="center" wrapText="1"/>
    </xf>
    <xf numFmtId="0" fontId="19" fillId="17" borderId="37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6" fillId="15" borderId="26" xfId="0" applyFont="1" applyFill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6" fillId="15" borderId="36" xfId="0" applyFont="1" applyFill="1" applyBorder="1" applyAlignment="1">
      <alignment horizontal="center" vertical="center" wrapText="1"/>
    </xf>
    <xf numFmtId="0" fontId="19" fillId="15" borderId="36" xfId="0" applyFont="1" applyFill="1" applyBorder="1" applyAlignment="1">
      <alignment horizontal="center" vertical="center" wrapText="1"/>
    </xf>
    <xf numFmtId="0" fontId="19" fillId="17" borderId="36" xfId="0" applyFont="1" applyFill="1" applyBorder="1" applyAlignment="1">
      <alignment horizontal="center" vertical="center" wrapText="1"/>
    </xf>
    <xf numFmtId="0" fontId="19" fillId="17" borderId="25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0" fillId="3" borderId="36" xfId="0" applyFont="1" applyFill="1" applyBorder="1" applyAlignment="1">
      <alignment horizontal="center" vertical="center" wrapText="1"/>
    </xf>
    <xf numFmtId="0" fontId="20" fillId="3" borderId="25" xfId="0" applyFont="1" applyFill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17" borderId="37" xfId="0" applyFont="1" applyFill="1" applyBorder="1" applyAlignment="1">
      <alignment horizontal="right" vertical="center" wrapText="1"/>
    </xf>
    <xf numFmtId="0" fontId="20" fillId="15" borderId="36" xfId="0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 wrapText="1"/>
    </xf>
    <xf numFmtId="0" fontId="4" fillId="16" borderId="36" xfId="0" applyFont="1" applyFill="1" applyBorder="1" applyAlignment="1">
      <alignment horizontal="center" vertical="center" wrapText="1"/>
    </xf>
    <xf numFmtId="0" fontId="4" fillId="17" borderId="36" xfId="0" applyFont="1" applyFill="1" applyBorder="1" applyAlignment="1">
      <alignment horizontal="right" vertical="center" wrapText="1"/>
    </xf>
    <xf numFmtId="0" fontId="15" fillId="15" borderId="26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vertical="center" wrapText="1"/>
    </xf>
    <xf numFmtId="0" fontId="19" fillId="18" borderId="37" xfId="0" applyFont="1" applyFill="1" applyBorder="1" applyAlignment="1">
      <alignment vertical="center" wrapText="1"/>
    </xf>
    <xf numFmtId="0" fontId="16" fillId="19" borderId="36" xfId="0" applyFont="1" applyFill="1" applyBorder="1" applyAlignment="1">
      <alignment horizontal="right" vertical="center" wrapText="1"/>
    </xf>
    <xf numFmtId="0" fontId="21" fillId="15" borderId="38" xfId="0" applyFont="1" applyFill="1" applyBorder="1" applyAlignment="1">
      <alignment horizontal="center" vertical="center" wrapText="1"/>
    </xf>
    <xf numFmtId="0" fontId="19" fillId="15" borderId="26" xfId="0" applyFont="1" applyFill="1" applyBorder="1" applyAlignment="1">
      <alignment horizontal="center" vertical="center" wrapText="1"/>
    </xf>
    <xf numFmtId="0" fontId="19" fillId="0" borderId="41" xfId="0" applyFont="1" applyBorder="1" applyAlignment="1">
      <alignment vertical="center" wrapText="1"/>
    </xf>
    <xf numFmtId="0" fontId="19" fillId="0" borderId="40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0" borderId="42" xfId="0" applyFont="1" applyBorder="1" applyAlignment="1">
      <alignment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15" borderId="37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 wrapText="1"/>
    </xf>
    <xf numFmtId="0" fontId="16" fillId="3" borderId="43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right" vertical="center" wrapText="1"/>
    </xf>
    <xf numFmtId="0" fontId="23" fillId="21" borderId="0" xfId="0" applyFont="1" applyFill="1" applyAlignment="1">
      <alignment horizontal="center" vertical="center" wrapText="1"/>
    </xf>
    <xf numFmtId="0" fontId="22" fillId="21" borderId="0" xfId="0" applyFont="1" applyFill="1"/>
    <xf numFmtId="0" fontId="4" fillId="4" borderId="50" xfId="0" applyFont="1" applyFill="1" applyBorder="1" applyAlignment="1">
      <alignment horizontal="center" vertical="center" wrapText="1"/>
    </xf>
    <xf numFmtId="0" fontId="27" fillId="3" borderId="52" xfId="0" applyFont="1" applyFill="1" applyBorder="1" applyAlignment="1">
      <alignment horizontal="center" vertical="top" wrapText="1"/>
    </xf>
    <xf numFmtId="0" fontId="27" fillId="3" borderId="53" xfId="0" applyFont="1" applyFill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 vertical="center" wrapText="1"/>
    </xf>
    <xf numFmtId="0" fontId="4" fillId="4" borderId="55" xfId="0" applyFont="1" applyFill="1" applyBorder="1" applyAlignment="1">
      <alignment horizontal="center" vertical="center" wrapText="1"/>
    </xf>
    <xf numFmtId="0" fontId="27" fillId="3" borderId="56" xfId="0" applyFont="1" applyFill="1" applyBorder="1" applyAlignment="1">
      <alignment horizontal="left" vertical="top" wrapText="1"/>
    </xf>
    <xf numFmtId="0" fontId="31" fillId="3" borderId="57" xfId="0" applyFont="1" applyFill="1" applyBorder="1" applyAlignment="1">
      <alignment horizontal="center" vertical="center" wrapText="1"/>
    </xf>
    <xf numFmtId="164" fontId="28" fillId="3" borderId="58" xfId="0" applyNumberFormat="1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9" xfId="0" applyFont="1" applyFill="1" applyBorder="1" applyAlignment="1">
      <alignment horizontal="center" vertical="center" wrapText="1"/>
    </xf>
    <xf numFmtId="0" fontId="0" fillId="3" borderId="61" xfId="0" applyFill="1" applyBorder="1" applyAlignment="1">
      <alignment horizontal="left" vertical="top" wrapText="1"/>
    </xf>
    <xf numFmtId="0" fontId="34" fillId="3" borderId="62" xfId="0" applyFont="1" applyFill="1" applyBorder="1" applyAlignment="1">
      <alignment horizontal="center" vertical="center" wrapText="1"/>
    </xf>
    <xf numFmtId="164" fontId="35" fillId="3" borderId="63" xfId="0" applyNumberFormat="1" applyFont="1" applyFill="1" applyBorder="1" applyAlignment="1">
      <alignment horizontal="center" vertical="center" wrapText="1"/>
    </xf>
    <xf numFmtId="0" fontId="0" fillId="0" borderId="64" xfId="0" applyBorder="1"/>
    <xf numFmtId="0" fontId="0" fillId="0" borderId="65" xfId="0" applyBorder="1"/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8" xfId="0" applyBorder="1"/>
    <xf numFmtId="0" fontId="0" fillId="3" borderId="70" xfId="0" applyFill="1" applyBorder="1" applyAlignment="1">
      <alignment horizontal="left" vertical="top" wrapText="1"/>
    </xf>
    <xf numFmtId="0" fontId="34" fillId="3" borderId="71" xfId="0" applyFont="1" applyFill="1" applyBorder="1" applyAlignment="1">
      <alignment horizontal="center" vertical="center" wrapText="1"/>
    </xf>
    <xf numFmtId="164" fontId="35" fillId="3" borderId="72" xfId="0" applyNumberFormat="1" applyFont="1" applyFill="1" applyBorder="1" applyAlignment="1">
      <alignment horizontal="center" vertical="center" wrapText="1"/>
    </xf>
    <xf numFmtId="0" fontId="0" fillId="3" borderId="64" xfId="0" applyFill="1" applyBorder="1"/>
    <xf numFmtId="0" fontId="0" fillId="3" borderId="65" xfId="0" applyFill="1" applyBorder="1"/>
    <xf numFmtId="0" fontId="0" fillId="3" borderId="66" xfId="0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0" fillId="23" borderId="65" xfId="0" applyFill="1" applyBorder="1" applyAlignment="1"/>
    <xf numFmtId="0" fontId="34" fillId="3" borderId="78" xfId="0" applyFont="1" applyFill="1" applyBorder="1" applyAlignment="1">
      <alignment horizontal="left" vertical="top" wrapText="1"/>
    </xf>
    <xf numFmtId="0" fontId="31" fillId="3" borderId="79" xfId="0" applyFont="1" applyFill="1" applyBorder="1" applyAlignment="1">
      <alignment horizontal="center" vertical="center" wrapText="1"/>
    </xf>
    <xf numFmtId="164" fontId="28" fillId="3" borderId="80" xfId="0" applyNumberFormat="1" applyFont="1" applyFill="1" applyBorder="1" applyAlignment="1">
      <alignment horizontal="center" vertical="center" wrapText="1"/>
    </xf>
    <xf numFmtId="0" fontId="0" fillId="23" borderId="64" xfId="0" applyFill="1" applyBorder="1" applyAlignment="1"/>
    <xf numFmtId="0" fontId="0" fillId="23" borderId="66" xfId="0" applyFill="1" applyBorder="1" applyAlignment="1">
      <alignment horizontal="center" vertical="center"/>
    </xf>
    <xf numFmtId="0" fontId="0" fillId="3" borderId="83" xfId="0" applyFill="1" applyBorder="1" applyAlignment="1">
      <alignment horizontal="left" vertical="top" wrapText="1"/>
    </xf>
    <xf numFmtId="0" fontId="34" fillId="3" borderId="84" xfId="0" applyFont="1" applyFill="1" applyBorder="1" applyAlignment="1">
      <alignment horizontal="center" vertical="center" wrapText="1"/>
    </xf>
    <xf numFmtId="164" fontId="32" fillId="3" borderId="85" xfId="0" applyNumberFormat="1" applyFont="1" applyFill="1" applyBorder="1" applyAlignment="1">
      <alignment horizontal="center" vertical="center" wrapText="1"/>
    </xf>
    <xf numFmtId="164" fontId="0" fillId="0" borderId="67" xfId="0" applyNumberFormat="1" applyBorder="1" applyAlignment="1">
      <alignment horizontal="center" vertical="center"/>
    </xf>
    <xf numFmtId="164" fontId="1" fillId="0" borderId="99" xfId="0" applyNumberFormat="1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0" fillId="3" borderId="114" xfId="0" applyFill="1" applyBorder="1" applyAlignment="1">
      <alignment horizontal="left" vertical="top" wrapText="1"/>
    </xf>
    <xf numFmtId="0" fontId="34" fillId="3" borderId="115" xfId="0" applyFont="1" applyFill="1" applyBorder="1" applyAlignment="1">
      <alignment horizontal="center" vertical="center" wrapText="1"/>
    </xf>
    <xf numFmtId="164" fontId="35" fillId="3" borderId="116" xfId="0" applyNumberFormat="1" applyFont="1" applyFill="1" applyBorder="1" applyAlignment="1">
      <alignment horizontal="center" vertical="center" wrapText="1"/>
    </xf>
    <xf numFmtId="0" fontId="0" fillId="3" borderId="117" xfId="0" applyFill="1" applyBorder="1" applyAlignment="1">
      <alignment horizontal="left" vertical="top" wrapText="1"/>
    </xf>
    <xf numFmtId="0" fontId="34" fillId="3" borderId="118" xfId="0" applyFont="1" applyFill="1" applyBorder="1" applyAlignment="1">
      <alignment horizontal="center" vertical="center" wrapText="1"/>
    </xf>
    <xf numFmtId="164" fontId="32" fillId="3" borderId="119" xfId="0" applyNumberFormat="1" applyFont="1" applyFill="1" applyBorder="1" applyAlignment="1">
      <alignment horizontal="center" vertical="center" wrapText="1"/>
    </xf>
    <xf numFmtId="0" fontId="8" fillId="10" borderId="15" xfId="0" applyFont="1" applyFill="1" applyBorder="1" applyAlignment="1">
      <alignment horizontal="center" vertical="center" wrapText="1"/>
    </xf>
    <xf numFmtId="0" fontId="8" fillId="10" borderId="50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8" fillId="10" borderId="9" xfId="0" applyFont="1" applyFill="1" applyBorder="1" applyAlignment="1">
      <alignment horizontal="center" vertical="center" wrapText="1"/>
    </xf>
    <xf numFmtId="0" fontId="8" fillId="10" borderId="55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8" borderId="0" xfId="0" applyFont="1" applyFill="1"/>
    <xf numFmtId="0" fontId="2" fillId="27" borderId="0" xfId="0" applyFont="1" applyFill="1"/>
    <xf numFmtId="0" fontId="7" fillId="4" borderId="7" xfId="0" applyFont="1" applyFill="1" applyBorder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vertical="center" wrapText="1"/>
    </xf>
    <xf numFmtId="0" fontId="7" fillId="4" borderId="120" xfId="0" applyFont="1" applyFill="1" applyBorder="1" applyAlignment="1">
      <alignment horizontal="center" vertical="center" wrapText="1"/>
    </xf>
    <xf numFmtId="0" fontId="7" fillId="31" borderId="7" xfId="0" applyFont="1" applyFill="1" applyBorder="1" applyAlignment="1">
      <alignment vertical="center" wrapText="1"/>
    </xf>
    <xf numFmtId="0" fontId="7" fillId="31" borderId="15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8" fillId="6" borderId="50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right" vertical="center" wrapText="1"/>
    </xf>
    <xf numFmtId="0" fontId="7" fillId="31" borderId="4" xfId="0" applyFont="1" applyFill="1" applyBorder="1" applyAlignment="1">
      <alignment vertical="center" wrapText="1"/>
    </xf>
    <xf numFmtId="0" fontId="7" fillId="32" borderId="7" xfId="0" applyFont="1" applyFill="1" applyBorder="1" applyAlignment="1">
      <alignment vertical="center" wrapText="1"/>
    </xf>
    <xf numFmtId="0" fontId="7" fillId="32" borderId="120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50" xfId="0" applyFont="1" applyFill="1" applyBorder="1" applyAlignment="1">
      <alignment horizontal="center" vertical="center" wrapText="1"/>
    </xf>
    <xf numFmtId="0" fontId="8" fillId="34" borderId="1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right" vertical="center" wrapText="1"/>
    </xf>
    <xf numFmtId="0" fontId="7" fillId="36" borderId="4" xfId="0" applyFont="1" applyFill="1" applyBorder="1" applyAlignment="1">
      <alignment vertical="center" wrapText="1"/>
    </xf>
    <xf numFmtId="0" fontId="7" fillId="36" borderId="120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9" xfId="0" applyFont="1" applyFill="1" applyBorder="1" applyAlignment="1">
      <alignment horizontal="center" vertical="center" wrapText="1"/>
    </xf>
    <xf numFmtId="0" fontId="8" fillId="37" borderId="55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horizontal="right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40" borderId="4" xfId="0" applyFont="1" applyFill="1" applyBorder="1" applyAlignment="1">
      <alignment vertical="center" wrapText="1"/>
    </xf>
    <xf numFmtId="0" fontId="7" fillId="40" borderId="12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9" xfId="0" applyFont="1" applyFill="1" applyBorder="1" applyAlignment="1">
      <alignment horizontal="center" vertical="center" wrapText="1"/>
    </xf>
    <xf numFmtId="0" fontId="8" fillId="41" borderId="55" xfId="0" applyFont="1" applyFill="1" applyBorder="1" applyAlignment="1">
      <alignment horizontal="center" vertical="center" wrapText="1"/>
    </xf>
    <xf numFmtId="0" fontId="8" fillId="42" borderId="10" xfId="0" applyFont="1" applyFill="1" applyBorder="1" applyAlignment="1">
      <alignment horizontal="center" vertical="center" wrapText="1"/>
    </xf>
    <xf numFmtId="0" fontId="7" fillId="43" borderId="10" xfId="0" applyFont="1" applyFill="1" applyBorder="1" applyAlignment="1">
      <alignment horizontal="right" vertical="center" wrapText="1"/>
    </xf>
    <xf numFmtId="0" fontId="7" fillId="31" borderId="120" xfId="0" applyFont="1" applyFill="1" applyBorder="1" applyAlignment="1">
      <alignment horizontal="center" vertical="center" wrapText="1"/>
    </xf>
    <xf numFmtId="0" fontId="7" fillId="31" borderId="10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55" xfId="0" applyFont="1" applyFill="1" applyBorder="1" applyAlignment="1">
      <alignment horizontal="center" vertical="center" wrapText="1"/>
    </xf>
    <xf numFmtId="0" fontId="7" fillId="44" borderId="10" xfId="0" applyFont="1" applyFill="1" applyBorder="1" applyAlignment="1">
      <alignment horizontal="right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center" wrapText="1"/>
    </xf>
    <xf numFmtId="0" fontId="0" fillId="23" borderId="64" xfId="0" applyFill="1" applyBorder="1"/>
    <xf numFmtId="0" fontId="4" fillId="16" borderId="31" xfId="0" applyFont="1" applyFill="1" applyBorder="1" applyAlignment="1">
      <alignment horizontal="center" vertical="center" wrapText="1"/>
    </xf>
    <xf numFmtId="0" fontId="4" fillId="47" borderId="34" xfId="0" applyFont="1" applyFill="1" applyBorder="1" applyAlignment="1">
      <alignment horizontal="center" vertical="center" wrapText="1"/>
    </xf>
    <xf numFmtId="0" fontId="15" fillId="3" borderId="126" xfId="0" applyFont="1" applyFill="1" applyBorder="1" applyAlignment="1">
      <alignment horizontal="center" vertical="center" wrapText="1"/>
    </xf>
    <xf numFmtId="0" fontId="16" fillId="18" borderId="34" xfId="0" applyFont="1" applyFill="1" applyBorder="1" applyAlignment="1">
      <alignment vertical="center" wrapText="1"/>
    </xf>
    <xf numFmtId="0" fontId="4" fillId="8" borderId="31" xfId="0" applyFont="1" applyFill="1" applyBorder="1" applyAlignment="1">
      <alignment horizontal="center" vertical="center" wrapText="1"/>
    </xf>
    <xf numFmtId="0" fontId="4" fillId="16" borderId="64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4" borderId="12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7" fillId="15" borderId="29" xfId="0" applyFont="1" applyFill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4" fillId="20" borderId="19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vertical="center" wrapText="1"/>
    </xf>
    <xf numFmtId="0" fontId="22" fillId="20" borderId="15" xfId="0" applyFont="1" applyFill="1" applyBorder="1" applyAlignment="1">
      <alignment vertical="center" wrapText="1"/>
    </xf>
    <xf numFmtId="0" fontId="11" fillId="14" borderId="25" xfId="0" applyFont="1" applyFill="1" applyBorder="1" applyAlignment="1">
      <alignment horizontal="center" vertical="center" wrapText="1"/>
    </xf>
    <xf numFmtId="0" fontId="13" fillId="14" borderId="25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6" fillId="15" borderId="26" xfId="0" applyFont="1" applyFill="1" applyBorder="1" applyAlignment="1">
      <alignment horizontal="center" vertical="center" wrapText="1"/>
    </xf>
    <xf numFmtId="0" fontId="5" fillId="15" borderId="29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 vertical="center" wrapText="1"/>
    </xf>
    <xf numFmtId="0" fontId="15" fillId="15" borderId="32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89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7" xfId="0" applyBorder="1" applyAlignment="1">
      <alignment horizontal="center"/>
    </xf>
    <xf numFmtId="0" fontId="37" fillId="8" borderId="74" xfId="0" applyFont="1" applyFill="1" applyBorder="1" applyAlignment="1">
      <alignment horizontal="center" vertical="top" wrapText="1"/>
    </xf>
    <xf numFmtId="0" fontId="37" fillId="8" borderId="75" xfId="0" applyFont="1" applyFill="1" applyBorder="1" applyAlignment="1">
      <alignment horizontal="center" vertical="top" wrapText="1"/>
    </xf>
    <xf numFmtId="0" fontId="37" fillId="8" borderId="76" xfId="0" applyFont="1" applyFill="1" applyBorder="1" applyAlignment="1">
      <alignment horizontal="center" vertical="top" wrapText="1"/>
    </xf>
    <xf numFmtId="0" fontId="0" fillId="3" borderId="65" xfId="0" applyFill="1" applyBorder="1" applyAlignment="1">
      <alignment horizontal="center"/>
    </xf>
    <xf numFmtId="0" fontId="0" fillId="3" borderId="81" xfId="0" applyFill="1" applyBorder="1" applyAlignment="1">
      <alignment horizontal="center"/>
    </xf>
    <xf numFmtId="0" fontId="0" fillId="3" borderId="67" xfId="0" applyFill="1" applyBorder="1" applyAlignment="1">
      <alignment horizontal="center"/>
    </xf>
    <xf numFmtId="0" fontId="0" fillId="22" borderId="47" xfId="0" applyFill="1" applyBorder="1" applyAlignment="1">
      <alignment horizontal="center" vertical="top" wrapText="1"/>
    </xf>
    <xf numFmtId="0" fontId="0" fillId="22" borderId="0" xfId="0" applyFill="1" applyBorder="1" applyAlignment="1">
      <alignment horizontal="center" vertical="top" wrapText="1"/>
    </xf>
    <xf numFmtId="0" fontId="0" fillId="22" borderId="48" xfId="0" applyFill="1" applyBorder="1" applyAlignment="1">
      <alignment horizontal="center" vertical="top" wrapText="1"/>
    </xf>
    <xf numFmtId="0" fontId="0" fillId="23" borderId="90" xfId="0" applyFill="1" applyBorder="1" applyAlignment="1">
      <alignment horizontal="center" vertical="center"/>
    </xf>
    <xf numFmtId="0" fontId="0" fillId="23" borderId="92" xfId="0" applyFill="1" applyBorder="1" applyAlignment="1">
      <alignment horizontal="center" vertical="center"/>
    </xf>
    <xf numFmtId="0" fontId="0" fillId="23" borderId="96" xfId="0" applyFill="1" applyBorder="1" applyAlignment="1">
      <alignment horizontal="center" vertical="center"/>
    </xf>
    <xf numFmtId="0" fontId="0" fillId="23" borderId="98" xfId="0" applyFill="1" applyBorder="1" applyAlignment="1">
      <alignment horizontal="center" vertical="center"/>
    </xf>
    <xf numFmtId="0" fontId="0" fillId="23" borderId="90" xfId="0" applyFill="1" applyBorder="1" applyAlignment="1">
      <alignment horizontal="center"/>
    </xf>
    <xf numFmtId="0" fontId="0" fillId="23" borderId="103" xfId="0" applyFill="1" applyBorder="1" applyAlignment="1">
      <alignment horizontal="center"/>
    </xf>
    <xf numFmtId="0" fontId="0" fillId="23" borderId="96" xfId="0" applyFill="1" applyBorder="1" applyAlignment="1">
      <alignment horizontal="center"/>
    </xf>
    <xf numFmtId="0" fontId="0" fillId="23" borderId="107" xfId="0" applyFill="1" applyBorder="1" applyAlignment="1">
      <alignment horizontal="center"/>
    </xf>
    <xf numFmtId="0" fontId="0" fillId="3" borderId="108" xfId="0" applyFill="1" applyBorder="1" applyAlignment="1">
      <alignment horizontal="left" vertical="top" wrapText="1"/>
    </xf>
    <xf numFmtId="0" fontId="0" fillId="3" borderId="111" xfId="0" applyFill="1" applyBorder="1" applyAlignment="1">
      <alignment horizontal="left" vertical="top" wrapText="1"/>
    </xf>
    <xf numFmtId="0" fontId="34" fillId="3" borderId="109" xfId="0" applyFont="1" applyFill="1" applyBorder="1" applyAlignment="1">
      <alignment horizontal="center" vertical="center" wrapText="1"/>
    </xf>
    <xf numFmtId="0" fontId="34" fillId="3" borderId="112" xfId="0" applyFont="1" applyFill="1" applyBorder="1" applyAlignment="1">
      <alignment horizontal="center" vertical="center" wrapText="1"/>
    </xf>
    <xf numFmtId="164" fontId="35" fillId="3" borderId="110" xfId="0" applyNumberFormat="1" applyFont="1" applyFill="1" applyBorder="1" applyAlignment="1">
      <alignment horizontal="center" vertical="center" wrapText="1"/>
    </xf>
    <xf numFmtId="164" fontId="35" fillId="3" borderId="113" xfId="0" applyNumberFormat="1" applyFont="1" applyFill="1" applyBorder="1" applyAlignment="1">
      <alignment horizontal="center" vertical="center" wrapText="1"/>
    </xf>
    <xf numFmtId="0" fontId="0" fillId="0" borderId="90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1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34" fillId="3" borderId="100" xfId="0" applyFont="1" applyFill="1" applyBorder="1" applyAlignment="1">
      <alignment horizontal="left" vertical="top" wrapText="1"/>
    </xf>
    <xf numFmtId="0" fontId="34" fillId="3" borderId="104" xfId="0" applyFont="1" applyFill="1" applyBorder="1" applyAlignment="1">
      <alignment horizontal="left" vertical="top" wrapText="1"/>
    </xf>
    <xf numFmtId="0" fontId="31" fillId="3" borderId="101" xfId="0" applyFont="1" applyFill="1" applyBorder="1" applyAlignment="1">
      <alignment horizontal="center" vertical="center" wrapText="1"/>
    </xf>
    <xf numFmtId="0" fontId="31" fillId="3" borderId="105" xfId="0" applyFont="1" applyFill="1" applyBorder="1" applyAlignment="1">
      <alignment horizontal="center" vertical="center" wrapText="1"/>
    </xf>
    <xf numFmtId="164" fontId="38" fillId="3" borderId="102" xfId="0" applyNumberFormat="1" applyFont="1" applyFill="1" applyBorder="1" applyAlignment="1">
      <alignment horizontal="center" vertical="center" wrapText="1"/>
    </xf>
    <xf numFmtId="164" fontId="38" fillId="3" borderId="106" xfId="0" applyNumberFormat="1" applyFont="1" applyFill="1" applyBorder="1" applyAlignment="1">
      <alignment horizontal="center" vertical="center" wrapText="1"/>
    </xf>
    <xf numFmtId="0" fontId="0" fillId="23" borderId="89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81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23" borderId="65" xfId="0" applyFill="1" applyBorder="1" applyAlignment="1">
      <alignment horizontal="center"/>
    </xf>
    <xf numFmtId="0" fontId="0" fillId="23" borderId="82" xfId="0" applyFill="1" applyBorder="1" applyAlignment="1">
      <alignment horizontal="center"/>
    </xf>
    <xf numFmtId="0" fontId="0" fillId="3" borderId="86" xfId="0" applyFill="1" applyBorder="1" applyAlignment="1">
      <alignment horizontal="left" vertical="top" wrapText="1"/>
    </xf>
    <xf numFmtId="0" fontId="0" fillId="3" borderId="93" xfId="0" applyFill="1" applyBorder="1" applyAlignment="1">
      <alignment horizontal="left" vertical="top" wrapText="1"/>
    </xf>
    <xf numFmtId="0" fontId="34" fillId="3" borderId="87" xfId="0" applyFont="1" applyFill="1" applyBorder="1" applyAlignment="1">
      <alignment horizontal="center" vertical="center" wrapText="1"/>
    </xf>
    <xf numFmtId="0" fontId="34" fillId="3" borderId="94" xfId="0" applyFont="1" applyFill="1" applyBorder="1" applyAlignment="1">
      <alignment horizontal="center" vertical="center" wrapText="1"/>
    </xf>
    <xf numFmtId="164" fontId="35" fillId="3" borderId="88" xfId="0" applyNumberFormat="1" applyFont="1" applyFill="1" applyBorder="1" applyAlignment="1">
      <alignment horizontal="center" vertical="center" wrapText="1"/>
    </xf>
    <xf numFmtId="164" fontId="35" fillId="3" borderId="95" xfId="0" applyNumberFormat="1" applyFont="1" applyFill="1" applyBorder="1" applyAlignment="1">
      <alignment horizontal="center" vertical="center" wrapText="1"/>
    </xf>
    <xf numFmtId="0" fontId="24" fillId="22" borderId="44" xfId="0" applyFont="1" applyFill="1" applyBorder="1" applyAlignment="1">
      <alignment horizontal="center" vertical="center"/>
    </xf>
    <xf numFmtId="0" fontId="24" fillId="22" borderId="45" xfId="0" applyFont="1" applyFill="1" applyBorder="1" applyAlignment="1">
      <alignment horizontal="center" vertical="center"/>
    </xf>
    <xf numFmtId="0" fontId="24" fillId="22" borderId="46" xfId="0" applyFont="1" applyFill="1" applyBorder="1" applyAlignment="1">
      <alignment horizontal="center" vertical="center"/>
    </xf>
    <xf numFmtId="0" fontId="25" fillId="0" borderId="47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left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center" wrapText="1"/>
    </xf>
    <xf numFmtId="0" fontId="3" fillId="4" borderId="51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7" fillId="25" borderId="8" xfId="0" applyFont="1" applyFill="1" applyBorder="1" applyAlignment="1">
      <alignment vertical="center" wrapText="1"/>
    </xf>
    <xf numFmtId="0" fontId="7" fillId="25" borderId="9" xfId="0" applyFont="1" applyFill="1" applyBorder="1" applyAlignment="1">
      <alignment vertical="center" wrapText="1"/>
    </xf>
    <xf numFmtId="0" fontId="7" fillId="25" borderId="10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4" fillId="4" borderId="50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1" fillId="24" borderId="25" xfId="0" applyFont="1" applyFill="1" applyBorder="1" applyAlignment="1">
      <alignment horizontal="center" vertical="center" wrapText="1"/>
    </xf>
    <xf numFmtId="0" fontId="13" fillId="24" borderId="25" xfId="0" applyFont="1" applyFill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2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8" fillId="0" borderId="12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7" fillId="28" borderId="19" xfId="0" applyFont="1" applyFill="1" applyBorder="1" applyAlignment="1">
      <alignment vertical="center" wrapText="1"/>
    </xf>
    <xf numFmtId="0" fontId="7" fillId="28" borderId="17" xfId="0" applyFont="1" applyFill="1" applyBorder="1" applyAlignment="1">
      <alignment vertical="center" wrapText="1"/>
    </xf>
    <xf numFmtId="0" fontId="7" fillId="28" borderId="15" xfId="0" applyFont="1" applyFill="1" applyBorder="1" applyAlignment="1">
      <alignment vertical="center" wrapText="1"/>
    </xf>
    <xf numFmtId="0" fontId="5" fillId="4" borderId="120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2" fillId="26" borderId="25" xfId="0" applyFont="1" applyFill="1" applyBorder="1" applyAlignment="1">
      <alignment horizontal="center" vertical="center" wrapText="1"/>
    </xf>
    <xf numFmtId="0" fontId="13" fillId="26" borderId="25" xfId="0" applyFont="1" applyFill="1" applyBorder="1" applyAlignment="1">
      <alignment horizontal="center" vertical="center" wrapText="1"/>
    </xf>
    <xf numFmtId="0" fontId="43" fillId="0" borderId="7" xfId="0" applyFont="1" applyBorder="1" applyAlignment="1">
      <alignment horizontal="center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5" fillId="4" borderId="121" xfId="0" applyFont="1" applyFill="1" applyBorder="1" applyAlignment="1">
      <alignment horizontal="center" vertical="center" wrapText="1"/>
    </xf>
    <xf numFmtId="0" fontId="5" fillId="4" borderId="122" xfId="0" applyFont="1" applyFill="1" applyBorder="1" applyAlignment="1">
      <alignment horizontal="center" vertical="center" wrapText="1"/>
    </xf>
    <xf numFmtId="0" fontId="4" fillId="4" borderId="123" xfId="0" applyFont="1" applyFill="1" applyBorder="1" applyAlignment="1">
      <alignment horizontal="center" vertical="center" wrapText="1"/>
    </xf>
    <xf numFmtId="0" fontId="4" fillId="4" borderId="124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7" fillId="31" borderId="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7" fillId="45" borderId="19" xfId="0" applyFont="1" applyFill="1" applyBorder="1" applyAlignment="1">
      <alignment vertical="center" wrapText="1"/>
    </xf>
    <xf numFmtId="0" fontId="2" fillId="46" borderId="17" xfId="0" applyFont="1" applyFill="1" applyBorder="1" applyAlignment="1">
      <alignment vertical="center" wrapText="1"/>
    </xf>
    <xf numFmtId="0" fontId="2" fillId="46" borderId="15" xfId="0" applyFont="1" applyFill="1" applyBorder="1" applyAlignment="1">
      <alignment vertical="center" wrapText="1"/>
    </xf>
    <xf numFmtId="0" fontId="5" fillId="30" borderId="7" xfId="0" applyFont="1" applyFill="1" applyBorder="1" applyAlignment="1">
      <alignment horizontal="center" vertical="center" wrapText="1"/>
    </xf>
    <xf numFmtId="0" fontId="5" fillId="30" borderId="19" xfId="0" applyFont="1" applyFill="1" applyBorder="1" applyAlignment="1">
      <alignment horizontal="center" vertical="center" wrapText="1"/>
    </xf>
    <xf numFmtId="0" fontId="4" fillId="30" borderId="50" xfId="0" applyFont="1" applyFill="1" applyBorder="1" applyAlignment="1">
      <alignment horizontal="center" vertical="center" wrapText="1"/>
    </xf>
    <xf numFmtId="0" fontId="7" fillId="30" borderId="50" xfId="0" applyFont="1" applyFill="1" applyBorder="1" applyAlignment="1">
      <alignment horizontal="center" vertical="center" wrapText="1"/>
    </xf>
    <xf numFmtId="0" fontId="11" fillId="29" borderId="25" xfId="0" applyFont="1" applyFill="1" applyBorder="1" applyAlignment="1">
      <alignment horizontal="center" vertical="center" wrapText="1"/>
    </xf>
    <xf numFmtId="0" fontId="13" fillId="29" borderId="25" xfId="0" applyFont="1" applyFill="1" applyBorder="1" applyAlignment="1">
      <alignment horizontal="center" vertical="center" wrapText="1"/>
    </xf>
    <xf numFmtId="0" fontId="44" fillId="0" borderId="7" xfId="0" applyFont="1" applyBorder="1" applyAlignment="1">
      <alignment horizontal="center" vertical="center" wrapText="1"/>
    </xf>
    <xf numFmtId="0" fontId="44" fillId="0" borderId="120" xfId="0" applyFont="1" applyBorder="1" applyAlignment="1">
      <alignment horizontal="left" vertical="center" wrapText="1"/>
    </xf>
    <xf numFmtId="0" fontId="44" fillId="0" borderId="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AC%20PRO%20ARCU%20BILAN%20CONCERT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Feuil1"/>
    </sheetNames>
    <sheetDataSet>
      <sheetData sheetId="0"/>
      <sheetData sheetId="1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2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3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4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5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6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7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8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10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11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12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13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14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15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16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17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18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19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20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21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22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23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24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25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26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27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28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29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30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31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32">
        <row r="9">
          <cell r="H9">
            <v>0</v>
          </cell>
        </row>
        <row r="10">
          <cell r="H10">
            <v>0</v>
          </cell>
        </row>
        <row r="17">
          <cell r="H17">
            <v>0</v>
          </cell>
        </row>
      </sheetData>
      <sheetData sheetId="3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7"/>
  <sheetViews>
    <sheetView tabSelected="1" workbookViewId="0">
      <selection activeCell="I18" sqref="I18"/>
    </sheetView>
  </sheetViews>
  <sheetFormatPr baseColWidth="10" defaultRowHeight="15" x14ac:dyDescent="0.25"/>
  <cols>
    <col min="2" max="2" width="27.42578125" customWidth="1"/>
    <col min="3" max="3" width="6.5703125" bestFit="1" customWidth="1"/>
    <col min="4" max="4" width="5.7109375" bestFit="1" customWidth="1"/>
    <col min="7" max="7" width="25.7109375" customWidth="1"/>
    <col min="10" max="10" width="11.42578125" customWidth="1"/>
    <col min="11" max="11" width="80.140625" customWidth="1"/>
  </cols>
  <sheetData>
    <row r="1" spans="2:13" s="1" customFormat="1" ht="45.75" customHeight="1" thickBot="1" x14ac:dyDescent="0.3">
      <c r="B1" s="235" t="s">
        <v>111</v>
      </c>
      <c r="C1" s="236"/>
      <c r="D1" s="236"/>
      <c r="E1" s="236"/>
      <c r="F1" s="236"/>
      <c r="G1" s="236"/>
      <c r="H1" s="236"/>
      <c r="I1" s="236"/>
      <c r="J1" s="236"/>
      <c r="K1" s="237"/>
    </row>
    <row r="2" spans="2:13" s="1" customFormat="1" ht="15.75" thickBot="1" x14ac:dyDescent="0.3">
      <c r="B2" s="238"/>
      <c r="C2" s="238"/>
      <c r="D2" s="238"/>
      <c r="E2" s="227" t="s">
        <v>37</v>
      </c>
      <c r="F2" s="227"/>
      <c r="G2" s="227"/>
      <c r="H2" s="227"/>
      <c r="I2" s="227"/>
      <c r="J2" s="240" t="s">
        <v>0</v>
      </c>
      <c r="K2" s="241"/>
    </row>
    <row r="3" spans="2:13" s="1" customFormat="1" ht="27" customHeight="1" thickBot="1" x14ac:dyDescent="0.3">
      <c r="B3" s="239"/>
      <c r="C3" s="239"/>
      <c r="D3" s="239"/>
      <c r="E3" s="228" t="s">
        <v>39</v>
      </c>
      <c r="F3" s="228"/>
      <c r="G3" s="228"/>
      <c r="H3" s="228"/>
      <c r="I3" s="228"/>
      <c r="J3" s="242"/>
      <c r="K3" s="243"/>
    </row>
    <row r="4" spans="2:13" s="1" customFormat="1" ht="15.75" customHeight="1" thickBot="1" x14ac:dyDescent="0.3">
      <c r="B4" s="244" t="s">
        <v>1</v>
      </c>
      <c r="C4" s="244" t="s">
        <v>2</v>
      </c>
      <c r="D4" s="244" t="s">
        <v>3</v>
      </c>
      <c r="E4" s="245" t="s">
        <v>4</v>
      </c>
      <c r="F4" s="246"/>
      <c r="G4" s="2" t="s">
        <v>5</v>
      </c>
      <c r="H4" s="247" t="s">
        <v>6</v>
      </c>
      <c r="I4" s="231"/>
      <c r="J4" s="250" t="s">
        <v>7</v>
      </c>
      <c r="K4" s="229" t="s">
        <v>8</v>
      </c>
    </row>
    <row r="5" spans="2:13" s="1" customFormat="1" ht="15.75" thickBot="1" x14ac:dyDescent="0.3">
      <c r="B5" s="244"/>
      <c r="C5" s="244"/>
      <c r="D5" s="244"/>
      <c r="E5" s="3" t="s">
        <v>9</v>
      </c>
      <c r="F5" s="4" t="s">
        <v>10</v>
      </c>
      <c r="G5" s="5" t="s">
        <v>11</v>
      </c>
      <c r="H5" s="248"/>
      <c r="I5" s="249"/>
      <c r="J5" s="251"/>
      <c r="K5" s="229"/>
    </row>
    <row r="6" spans="2:13" s="1" customFormat="1" ht="51.75" customHeight="1" thickBot="1" x14ac:dyDescent="0.3">
      <c r="B6" s="6" t="s">
        <v>12</v>
      </c>
      <c r="C6" s="7" t="s">
        <v>13</v>
      </c>
      <c r="D6" s="8">
        <v>2</v>
      </c>
      <c r="E6" s="9"/>
      <c r="F6" s="10"/>
      <c r="G6" s="11"/>
      <c r="H6" s="230" t="s">
        <v>14</v>
      </c>
      <c r="I6" s="231"/>
      <c r="J6" s="252"/>
      <c r="K6" s="229"/>
      <c r="L6" s="12"/>
      <c r="M6" s="12"/>
    </row>
    <row r="7" spans="2:13" s="1" customFormat="1" ht="26.25" thickBot="1" x14ac:dyDescent="0.3">
      <c r="B7" s="13" t="s">
        <v>15</v>
      </c>
      <c r="C7" s="8" t="s">
        <v>16</v>
      </c>
      <c r="D7" s="14">
        <v>1</v>
      </c>
      <c r="E7" s="14"/>
      <c r="F7" s="16"/>
      <c r="G7" s="17"/>
      <c r="H7" s="18">
        <f>SUM(G7)*1</f>
        <v>0</v>
      </c>
      <c r="I7" s="19" t="s">
        <v>11</v>
      </c>
      <c r="J7" s="20"/>
      <c r="K7" s="232"/>
      <c r="L7" s="12"/>
      <c r="M7" s="12"/>
    </row>
    <row r="8" spans="2:13" s="1" customFormat="1" ht="26.25" thickBot="1" x14ac:dyDescent="0.3">
      <c r="B8" s="21" t="s">
        <v>17</v>
      </c>
      <c r="C8" s="22" t="s">
        <v>18</v>
      </c>
      <c r="D8" s="14">
        <v>1</v>
      </c>
      <c r="E8" s="20"/>
      <c r="F8" s="16"/>
      <c r="G8" s="23"/>
      <c r="H8" s="18">
        <f>SUM(G8)*1</f>
        <v>0</v>
      </c>
      <c r="I8" s="19" t="s">
        <v>11</v>
      </c>
      <c r="J8" s="24"/>
      <c r="K8" s="232"/>
      <c r="L8" s="12"/>
      <c r="M8" s="12"/>
    </row>
    <row r="9" spans="2:13" s="1" customFormat="1" ht="15.75" thickBot="1" x14ac:dyDescent="0.3">
      <c r="B9" s="25" t="s">
        <v>19</v>
      </c>
      <c r="C9" s="7" t="s">
        <v>13</v>
      </c>
      <c r="D9" s="7">
        <v>2</v>
      </c>
      <c r="E9" s="26"/>
      <c r="F9" s="27"/>
      <c r="G9" s="28"/>
      <c r="H9" s="29">
        <f>AVERAGE('[1]1'!H9,'[1]2'!H9,'[1]3'!H9,'[1]4'!H9,'[1]5'!H9,'[1]6'!H9,'[1]7'!H9,'[1]8'!H9,'[1]9'!H9,'[1]10'!H9,'[1]11'!H9,'[1]12'!H9,'[1]13'!H9,'[1]14'!H9,'[1]15'!H9,'[1]16'!H9,'[1]17'!H9,'[1]18'!H9,'[1]19'!H9,'[1]20'!H9,'[1]21'!H9,'[1]22'!H9,'[1]23'!H9,'[1]24'!H9,'[1]25'!H9,'[1]26'!H9,'[1]27'!H9,'[1]28'!H9,'[1]29'!H9,'[1]30'!H9,'[1]31'!H9,'[1]32'!H9,)</f>
        <v>0</v>
      </c>
      <c r="I9" s="30" t="s">
        <v>20</v>
      </c>
      <c r="J9" s="31"/>
      <c r="K9" s="232"/>
      <c r="L9" s="12"/>
      <c r="M9" s="12"/>
    </row>
    <row r="10" spans="2:13" s="1" customFormat="1" ht="26.25" thickBot="1" x14ac:dyDescent="0.3">
      <c r="B10" s="32" t="s">
        <v>21</v>
      </c>
      <c r="C10" s="33" t="s">
        <v>22</v>
      </c>
      <c r="D10" s="33">
        <v>4</v>
      </c>
      <c r="E10" s="14"/>
      <c r="F10" s="34"/>
      <c r="G10" s="11"/>
      <c r="H10" s="35">
        <f>AVERAGE('[1]1'!H10,'[1]2'!H10,'[1]3'!H10,'[1]4'!H10,'[1]5'!H10,'[1]6'!H10,'[1]7'!H10,'[1]8'!H10,'[1]9'!H10,'[1]10'!H10,'[1]11'!H10,'[1]12'!H10,'[1]13'!H10,'[1]14'!H10,'[1]15'!H10,'[1]16'!H10,'[1]17'!H10,'[1]18'!H10,'[1]19'!H10,'[1]20'!H10,'[1]21'!H10,'[1]22'!H10,'[1]23'!H10,'[1]24'!H10,'[1]25'!H10,'[1]26'!H10,'[1]27'!H10,'[1]28'!H10,'[1]29'!H10,'[1]30'!H10,'[1]31'!H10,'[1]32'!H10,)</f>
        <v>0</v>
      </c>
      <c r="I10" s="36" t="s">
        <v>23</v>
      </c>
      <c r="J10" s="37"/>
      <c r="K10" s="232"/>
      <c r="L10" s="38"/>
      <c r="M10" s="38"/>
    </row>
    <row r="11" spans="2:13" s="1" customFormat="1" ht="15.75" thickBot="1" x14ac:dyDescent="0.3">
      <c r="B11" s="25" t="s">
        <v>19</v>
      </c>
      <c r="C11" s="39" t="s">
        <v>24</v>
      </c>
      <c r="D11" s="7">
        <v>4</v>
      </c>
      <c r="E11" s="40"/>
      <c r="F11" s="41"/>
      <c r="G11" s="42"/>
      <c r="H11" s="43"/>
      <c r="I11" s="44"/>
      <c r="J11" s="45"/>
      <c r="K11" s="232"/>
      <c r="L11" s="38"/>
      <c r="M11" s="38"/>
    </row>
    <row r="12" spans="2:13" s="1" customFormat="1" ht="26.25" thickBot="1" x14ac:dyDescent="0.3">
      <c r="B12" s="6" t="s">
        <v>25</v>
      </c>
      <c r="C12" s="46"/>
      <c r="D12" s="8">
        <v>9</v>
      </c>
      <c r="E12" s="9"/>
      <c r="F12" s="10"/>
      <c r="G12" s="11"/>
      <c r="H12" s="233" t="s">
        <v>26</v>
      </c>
      <c r="I12" s="234"/>
      <c r="J12" s="47"/>
      <c r="K12" s="48"/>
      <c r="L12" s="12"/>
      <c r="M12" s="12"/>
    </row>
    <row r="13" spans="2:13" s="1" customFormat="1" ht="39" thickBot="1" x14ac:dyDescent="0.3">
      <c r="B13" s="49" t="s">
        <v>27</v>
      </c>
      <c r="C13" s="22" t="s">
        <v>28</v>
      </c>
      <c r="D13" s="8">
        <v>4</v>
      </c>
      <c r="E13" s="50"/>
      <c r="F13" s="51"/>
      <c r="G13" s="52"/>
      <c r="H13" s="53">
        <f>SUM(G13)*4</f>
        <v>0</v>
      </c>
      <c r="I13" s="54" t="s">
        <v>23</v>
      </c>
      <c r="J13" s="24"/>
      <c r="K13" s="232"/>
      <c r="L13" s="12"/>
      <c r="M13" s="12"/>
    </row>
    <row r="14" spans="2:13" s="1" customFormat="1" ht="26.25" thickBot="1" x14ac:dyDescent="0.3">
      <c r="B14" s="55" t="s">
        <v>29</v>
      </c>
      <c r="C14" s="22" t="s">
        <v>30</v>
      </c>
      <c r="D14" s="8">
        <v>2</v>
      </c>
      <c r="E14" s="24"/>
      <c r="F14" s="51"/>
      <c r="G14" s="52"/>
      <c r="H14" s="53">
        <f>SUM(G14*2)</f>
        <v>0</v>
      </c>
      <c r="I14" s="54" t="s">
        <v>20</v>
      </c>
      <c r="J14" s="24"/>
      <c r="K14" s="232"/>
      <c r="L14" s="12"/>
      <c r="M14" s="12"/>
    </row>
    <row r="15" spans="2:13" s="1" customFormat="1" ht="26.25" thickBot="1" x14ac:dyDescent="0.3">
      <c r="B15" s="55" t="s">
        <v>31</v>
      </c>
      <c r="C15" s="8" t="s">
        <v>32</v>
      </c>
      <c r="D15" s="8">
        <v>2</v>
      </c>
      <c r="E15" s="20"/>
      <c r="F15" s="56"/>
      <c r="G15" s="23"/>
      <c r="H15" s="53">
        <f>SUM(G15)*2</f>
        <v>0</v>
      </c>
      <c r="I15" s="54" t="s">
        <v>20</v>
      </c>
      <c r="J15" s="24"/>
      <c r="K15" s="232"/>
      <c r="L15" s="12"/>
      <c r="M15" s="12"/>
    </row>
    <row r="16" spans="2:13" s="1" customFormat="1" ht="26.25" thickBot="1" x14ac:dyDescent="0.3">
      <c r="B16" s="57" t="s">
        <v>33</v>
      </c>
      <c r="C16" s="8" t="s">
        <v>34</v>
      </c>
      <c r="D16" s="8">
        <v>1</v>
      </c>
      <c r="E16" s="15"/>
      <c r="F16" s="58"/>
      <c r="G16" s="17"/>
      <c r="H16" s="53">
        <f>SUM(G16)*1</f>
        <v>0</v>
      </c>
      <c r="I16" s="54" t="s">
        <v>11</v>
      </c>
      <c r="J16" s="24"/>
      <c r="K16" s="232"/>
      <c r="L16" s="12"/>
      <c r="M16" s="12"/>
    </row>
    <row r="17" spans="2:13" s="1" customFormat="1" ht="15.75" thickBot="1" x14ac:dyDescent="0.3">
      <c r="B17" s="59" t="s">
        <v>19</v>
      </c>
      <c r="C17" s="60" t="s">
        <v>35</v>
      </c>
      <c r="D17" s="60">
        <v>9</v>
      </c>
      <c r="E17" s="24"/>
      <c r="F17" s="58"/>
      <c r="G17" s="61"/>
      <c r="H17" s="29">
        <f>AVERAGE('[1]1'!H17,'[1]2'!H17,'[1]3'!H17,'[1]4'!H17,'[1]5'!H17,'[1]6'!H17,'[1]7'!H17,'[1]8'!H17,'[1]9'!H17,'[1]10'!H17,'[1]11'!H17,'[1]12'!H17,'[1]13'!H17,'[1]14'!H17,'[1]15'!H17,'[1]16'!H17,'[1]17'!H17,'[1]18'!H17,'[1]19'!H17,'[1]20'!H17,'[1]21'!H17,'[1]22'!H17,'[1]23'!H17,'[1]24'!H17,'[1]25'!H17,'[1]26'!H17,'[1]27'!H17,'[1]28'!H17,'[1]29'!H17,'[1]30'!H17,'[1]31'!H17,'[1]32'!H17,)</f>
        <v>0</v>
      </c>
      <c r="I17" s="62" t="s">
        <v>36</v>
      </c>
      <c r="J17" s="15"/>
      <c r="K17" s="232"/>
      <c r="L17" s="12"/>
      <c r="M17" s="12"/>
    </row>
  </sheetData>
  <mergeCells count="17">
    <mergeCell ref="K10:K11"/>
    <mergeCell ref="H12:I12"/>
    <mergeCell ref="K13:K17"/>
    <mergeCell ref="B1:K1"/>
    <mergeCell ref="B2:D3"/>
    <mergeCell ref="J2:K3"/>
    <mergeCell ref="B4:B5"/>
    <mergeCell ref="C4:C5"/>
    <mergeCell ref="D4:D5"/>
    <mergeCell ref="E4:F4"/>
    <mergeCell ref="H4:I5"/>
    <mergeCell ref="J4:J6"/>
    <mergeCell ref="E2:I2"/>
    <mergeCell ref="E3:I3"/>
    <mergeCell ref="K4:K6"/>
    <mergeCell ref="H6:I6"/>
    <mergeCell ref="K7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opLeftCell="A7" workbookViewId="0">
      <selection activeCell="N4" sqref="N4"/>
    </sheetView>
  </sheetViews>
  <sheetFormatPr baseColWidth="10" defaultRowHeight="15" x14ac:dyDescent="0.25"/>
  <cols>
    <col min="1" max="1" width="29.7109375" customWidth="1"/>
    <col min="6" max="6" width="41.42578125" customWidth="1"/>
    <col min="10" max="10" width="72.42578125" customWidth="1"/>
  </cols>
  <sheetData>
    <row r="1" spans="1:10" s="1" customFormat="1" ht="32.25" customHeight="1" thickBot="1" x14ac:dyDescent="0.3">
      <c r="A1" s="259" t="s">
        <v>110</v>
      </c>
      <c r="B1" s="260"/>
      <c r="C1" s="260"/>
      <c r="D1" s="260"/>
      <c r="E1" s="260"/>
      <c r="F1" s="260"/>
      <c r="G1" s="260"/>
      <c r="H1" s="260"/>
      <c r="I1" s="260"/>
      <c r="J1" s="260"/>
    </row>
    <row r="2" spans="1:10" s="1" customFormat="1" ht="27.75" customHeight="1" thickBot="1" x14ac:dyDescent="0.3">
      <c r="A2" s="261"/>
      <c r="B2" s="262"/>
      <c r="C2" s="262"/>
      <c r="D2" s="227" t="s">
        <v>37</v>
      </c>
      <c r="E2" s="227"/>
      <c r="F2" s="227"/>
      <c r="G2" s="227"/>
      <c r="H2" s="227"/>
      <c r="I2" s="263" t="s">
        <v>38</v>
      </c>
      <c r="J2" s="264"/>
    </row>
    <row r="3" spans="1:10" s="1" customFormat="1" ht="37.5" customHeight="1" thickBot="1" x14ac:dyDescent="0.3">
      <c r="A3" s="262"/>
      <c r="B3" s="262"/>
      <c r="C3" s="262"/>
      <c r="D3" s="228" t="s">
        <v>39</v>
      </c>
      <c r="E3" s="228"/>
      <c r="F3" s="228"/>
      <c r="G3" s="228"/>
      <c r="H3" s="228"/>
      <c r="I3" s="242"/>
      <c r="J3" s="243"/>
    </row>
    <row r="4" spans="1:10" s="1" customFormat="1" ht="43.5" customHeight="1" thickBot="1" x14ac:dyDescent="0.3">
      <c r="A4" s="265" t="s">
        <v>1</v>
      </c>
      <c r="B4" s="265" t="s">
        <v>2</v>
      </c>
      <c r="C4" s="265" t="s">
        <v>3</v>
      </c>
      <c r="D4" s="266" t="s">
        <v>40</v>
      </c>
      <c r="E4" s="267"/>
      <c r="F4" s="63" t="s">
        <v>41</v>
      </c>
      <c r="G4" s="268" t="s">
        <v>6</v>
      </c>
      <c r="H4" s="269"/>
      <c r="I4" s="253" t="s">
        <v>7</v>
      </c>
      <c r="J4" s="254" t="s">
        <v>42</v>
      </c>
    </row>
    <row r="5" spans="1:10" s="1" customFormat="1" ht="15.75" thickBot="1" x14ac:dyDescent="0.3">
      <c r="A5" s="265"/>
      <c r="B5" s="265"/>
      <c r="C5" s="265"/>
      <c r="D5" s="64" t="s">
        <v>9</v>
      </c>
      <c r="E5" s="65" t="s">
        <v>10</v>
      </c>
      <c r="F5" s="66" t="s">
        <v>11</v>
      </c>
      <c r="G5" s="270"/>
      <c r="H5" s="271"/>
      <c r="I5" s="253"/>
      <c r="J5" s="254"/>
    </row>
    <row r="6" spans="1:10" s="1" customFormat="1" ht="26.25" thickBot="1" x14ac:dyDescent="0.3">
      <c r="A6" s="67" t="s">
        <v>43</v>
      </c>
      <c r="B6" s="68" t="s">
        <v>13</v>
      </c>
      <c r="C6" s="69">
        <v>6</v>
      </c>
      <c r="D6" s="70"/>
      <c r="E6" s="71"/>
      <c r="F6" s="66"/>
      <c r="G6" s="272"/>
      <c r="H6" s="273"/>
      <c r="I6" s="253"/>
      <c r="J6" s="254"/>
    </row>
    <row r="7" spans="1:10" s="1" customFormat="1" ht="39" thickBot="1" x14ac:dyDescent="0.3">
      <c r="A7" s="72" t="s">
        <v>44</v>
      </c>
      <c r="B7" s="69" t="s">
        <v>16</v>
      </c>
      <c r="C7" s="73">
        <v>4</v>
      </c>
      <c r="D7" s="74"/>
      <c r="E7" s="75"/>
      <c r="F7" s="221"/>
      <c r="G7" s="74">
        <f>SUM(F7)*4</f>
        <v>0</v>
      </c>
      <c r="H7" s="76" t="s">
        <v>23</v>
      </c>
      <c r="I7" s="77"/>
      <c r="J7" s="255"/>
    </row>
    <row r="8" spans="1:10" s="1" customFormat="1" ht="26.25" thickBot="1" x14ac:dyDescent="0.3">
      <c r="A8" s="78" t="s">
        <v>45</v>
      </c>
      <c r="B8" s="79" t="s">
        <v>18</v>
      </c>
      <c r="C8" s="73">
        <v>1</v>
      </c>
      <c r="D8" s="73"/>
      <c r="E8" s="75"/>
      <c r="F8" s="221"/>
      <c r="G8" s="74">
        <f>SUM(F8)*1</f>
        <v>0</v>
      </c>
      <c r="H8" s="76" t="s">
        <v>46</v>
      </c>
      <c r="I8" s="80"/>
      <c r="J8" s="255"/>
    </row>
    <row r="9" spans="1:10" s="1" customFormat="1" ht="26.25" thickBot="1" x14ac:dyDescent="0.3">
      <c r="A9" s="81" t="s">
        <v>47</v>
      </c>
      <c r="B9" s="82" t="s">
        <v>48</v>
      </c>
      <c r="C9" s="83">
        <v>1</v>
      </c>
      <c r="D9" s="84"/>
      <c r="E9" s="85"/>
      <c r="F9" s="222"/>
      <c r="G9" s="84">
        <f>SUM(F9)*1</f>
        <v>0</v>
      </c>
      <c r="H9" s="76" t="s">
        <v>11</v>
      </c>
      <c r="I9" s="86"/>
      <c r="J9" s="255"/>
    </row>
    <row r="10" spans="1:10" s="1" customFormat="1" ht="15.75" thickBot="1" x14ac:dyDescent="0.3">
      <c r="A10" s="87" t="s">
        <v>49</v>
      </c>
      <c r="B10" s="68" t="s">
        <v>13</v>
      </c>
      <c r="C10" s="68">
        <v>6</v>
      </c>
      <c r="D10" s="88"/>
      <c r="E10" s="89"/>
      <c r="F10" s="223"/>
      <c r="G10" s="90">
        <f>SUM(G7:G9)</f>
        <v>0</v>
      </c>
      <c r="H10" s="91" t="s">
        <v>50</v>
      </c>
      <c r="I10" s="92"/>
      <c r="J10" s="255"/>
    </row>
    <row r="11" spans="1:10" s="1" customFormat="1" ht="39" thickBot="1" x14ac:dyDescent="0.3">
      <c r="A11" s="93" t="s">
        <v>51</v>
      </c>
      <c r="B11" s="82" t="s">
        <v>22</v>
      </c>
      <c r="C11" s="82">
        <v>4</v>
      </c>
      <c r="D11" s="70"/>
      <c r="E11" s="94"/>
      <c r="F11" s="226"/>
      <c r="G11" s="95">
        <f>SUM(F11)*4</f>
        <v>0</v>
      </c>
      <c r="H11" s="96" t="s">
        <v>52</v>
      </c>
      <c r="I11" s="82"/>
      <c r="J11" s="255"/>
    </row>
    <row r="12" spans="1:10" s="1" customFormat="1" ht="15.75" thickBot="1" x14ac:dyDescent="0.3">
      <c r="A12" s="87" t="s">
        <v>49</v>
      </c>
      <c r="B12" s="97" t="s">
        <v>24</v>
      </c>
      <c r="C12" s="68">
        <v>4</v>
      </c>
      <c r="D12" s="79"/>
      <c r="E12" s="98"/>
      <c r="F12" s="224"/>
      <c r="G12" s="99"/>
      <c r="H12" s="100"/>
      <c r="I12" s="101"/>
      <c r="J12" s="255"/>
    </row>
    <row r="13" spans="1:10" s="1" customFormat="1" ht="39" thickBot="1" x14ac:dyDescent="0.3">
      <c r="A13" s="67" t="s">
        <v>53</v>
      </c>
      <c r="B13" s="69" t="s">
        <v>35</v>
      </c>
      <c r="C13" s="69">
        <v>5</v>
      </c>
      <c r="D13" s="70"/>
      <c r="E13" s="71"/>
      <c r="F13" s="66"/>
      <c r="G13" s="68"/>
      <c r="H13" s="69">
        <v>5</v>
      </c>
      <c r="I13" s="69"/>
      <c r="J13" s="102"/>
    </row>
    <row r="14" spans="1:10" s="1" customFormat="1" ht="26.25" thickBot="1" x14ac:dyDescent="0.3">
      <c r="A14" s="103" t="s">
        <v>54</v>
      </c>
      <c r="B14" s="79" t="s">
        <v>28</v>
      </c>
      <c r="C14" s="69">
        <v>4</v>
      </c>
      <c r="D14" s="80"/>
      <c r="E14" s="104"/>
      <c r="F14" s="225"/>
      <c r="G14" s="80">
        <f>SUM(F14)*4</f>
        <v>0</v>
      </c>
      <c r="H14" s="105" t="s">
        <v>23</v>
      </c>
      <c r="I14" s="78"/>
      <c r="J14" s="255"/>
    </row>
    <row r="15" spans="1:10" s="1" customFormat="1" ht="26.25" thickBot="1" x14ac:dyDescent="0.3">
      <c r="A15" s="106" t="s">
        <v>55</v>
      </c>
      <c r="B15" s="79" t="s">
        <v>30</v>
      </c>
      <c r="C15" s="69">
        <v>1</v>
      </c>
      <c r="D15" s="73"/>
      <c r="E15" s="104"/>
      <c r="F15" s="221"/>
      <c r="G15" s="74">
        <f>SUM(F15*1)</f>
        <v>0</v>
      </c>
      <c r="H15" s="105" t="s">
        <v>11</v>
      </c>
      <c r="I15" s="78"/>
      <c r="J15" s="255"/>
    </row>
    <row r="16" spans="1:10" s="1" customFormat="1" ht="15.75" thickBot="1" x14ac:dyDescent="0.3">
      <c r="A16" s="107" t="s">
        <v>49</v>
      </c>
      <c r="B16" s="108" t="s">
        <v>35</v>
      </c>
      <c r="C16" s="108">
        <v>5</v>
      </c>
      <c r="D16" s="109"/>
      <c r="E16" s="110"/>
      <c r="F16" s="111"/>
      <c r="G16" s="112">
        <f>SUM(G14:G15)</f>
        <v>0</v>
      </c>
      <c r="H16" s="113" t="s">
        <v>56</v>
      </c>
      <c r="I16" s="73"/>
      <c r="J16" s="255"/>
    </row>
    <row r="17" spans="1:12" s="115" customFormat="1" ht="15.75" thickBot="1" x14ac:dyDescent="0.3">
      <c r="A17" s="256"/>
      <c r="B17" s="257"/>
      <c r="C17" s="257"/>
      <c r="D17" s="257"/>
      <c r="E17" s="257"/>
      <c r="F17" s="257"/>
      <c r="G17" s="257"/>
      <c r="H17" s="257"/>
      <c r="I17" s="257"/>
      <c r="J17" s="258"/>
      <c r="K17" s="114"/>
      <c r="L17" s="114"/>
    </row>
  </sheetData>
  <mergeCells count="16">
    <mergeCell ref="A17:J17"/>
    <mergeCell ref="A1:J1"/>
    <mergeCell ref="A2:C3"/>
    <mergeCell ref="D2:H2"/>
    <mergeCell ref="I2:J3"/>
    <mergeCell ref="D3:H3"/>
    <mergeCell ref="A4:A5"/>
    <mergeCell ref="B4:B5"/>
    <mergeCell ref="C4:C5"/>
    <mergeCell ref="D4:E4"/>
    <mergeCell ref="G4:H6"/>
    <mergeCell ref="I4:I6"/>
    <mergeCell ref="J4:J6"/>
    <mergeCell ref="J7:J10"/>
    <mergeCell ref="J11:J12"/>
    <mergeCell ref="J14:J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topLeftCell="A7" workbookViewId="0">
      <selection activeCell="B2" sqref="B2:D4"/>
    </sheetView>
  </sheetViews>
  <sheetFormatPr baseColWidth="10" defaultRowHeight="15" x14ac:dyDescent="0.25"/>
  <cols>
    <col min="2" max="2" width="54" bestFit="1" customWidth="1"/>
    <col min="7" max="7" width="13.42578125" bestFit="1" customWidth="1"/>
    <col min="10" max="10" width="24.42578125" customWidth="1"/>
    <col min="11" max="11" width="53" customWidth="1"/>
  </cols>
  <sheetData>
    <row r="1" spans="2:11" ht="39.75" customHeight="1" thickBot="1" x14ac:dyDescent="0.3">
      <c r="B1" s="328" t="s">
        <v>112</v>
      </c>
      <c r="C1" s="329"/>
      <c r="D1" s="329"/>
      <c r="E1" s="329"/>
      <c r="F1" s="329"/>
      <c r="G1" s="329"/>
      <c r="H1" s="329"/>
      <c r="I1" s="329"/>
      <c r="J1" s="329"/>
      <c r="K1" s="330"/>
    </row>
    <row r="2" spans="2:11" ht="30.75" customHeight="1" thickBot="1" x14ac:dyDescent="0.3">
      <c r="B2" s="331"/>
      <c r="C2" s="332"/>
      <c r="D2" s="333"/>
      <c r="E2" s="334" t="s">
        <v>37</v>
      </c>
      <c r="F2" s="334"/>
      <c r="G2" s="334"/>
      <c r="H2" s="334"/>
      <c r="I2" s="334"/>
      <c r="J2" s="335" t="s">
        <v>38</v>
      </c>
      <c r="K2" s="336"/>
    </row>
    <row r="3" spans="2:11" ht="30.75" customHeight="1" thickBot="1" x14ac:dyDescent="0.3">
      <c r="B3" s="331"/>
      <c r="C3" s="332"/>
      <c r="D3" s="333"/>
      <c r="E3" s="339" t="s">
        <v>39</v>
      </c>
      <c r="F3" s="339"/>
      <c r="G3" s="339"/>
      <c r="H3" s="339"/>
      <c r="I3" s="339"/>
      <c r="J3" s="337"/>
      <c r="K3" s="338"/>
    </row>
    <row r="4" spans="2:11" ht="50.25" customHeight="1" thickBot="1" x14ac:dyDescent="0.3">
      <c r="B4" s="331"/>
      <c r="C4" s="332"/>
      <c r="D4" s="333"/>
      <c r="E4" s="245" t="s">
        <v>57</v>
      </c>
      <c r="F4" s="246"/>
      <c r="G4" s="116" t="s">
        <v>41</v>
      </c>
      <c r="H4" s="247" t="s">
        <v>6</v>
      </c>
      <c r="I4" s="231"/>
      <c r="J4" s="239" t="s">
        <v>7</v>
      </c>
      <c r="K4" s="340" t="s">
        <v>8</v>
      </c>
    </row>
    <row r="5" spans="2:11" ht="26.25" customHeight="1" thickBot="1" x14ac:dyDescent="0.3">
      <c r="B5" s="117" t="s">
        <v>58</v>
      </c>
      <c r="C5" s="118" t="s">
        <v>59</v>
      </c>
      <c r="D5" s="119" t="s">
        <v>60</v>
      </c>
      <c r="E5" s="3" t="s">
        <v>9</v>
      </c>
      <c r="F5" s="4" t="s">
        <v>10</v>
      </c>
      <c r="G5" s="120" t="s">
        <v>11</v>
      </c>
      <c r="H5" s="248"/>
      <c r="I5" s="249"/>
      <c r="J5" s="238"/>
      <c r="K5" s="340"/>
    </row>
    <row r="6" spans="2:11" ht="15.75" thickBot="1" x14ac:dyDescent="0.3">
      <c r="B6" s="121" t="s">
        <v>61</v>
      </c>
      <c r="C6" s="122" t="s">
        <v>62</v>
      </c>
      <c r="D6" s="123">
        <v>2</v>
      </c>
      <c r="E6" s="124"/>
      <c r="F6" s="125"/>
      <c r="G6" s="126"/>
      <c r="H6" s="230" t="s">
        <v>14</v>
      </c>
      <c r="I6" s="231"/>
      <c r="J6" s="238"/>
      <c r="K6" s="341"/>
    </row>
    <row r="7" spans="2:11" ht="22.5" x14ac:dyDescent="0.25">
      <c r="B7" s="127" t="s">
        <v>63</v>
      </c>
      <c r="C7" s="128" t="s">
        <v>64</v>
      </c>
      <c r="D7" s="129">
        <v>1</v>
      </c>
      <c r="E7" s="220"/>
      <c r="F7" s="131"/>
      <c r="G7" s="132"/>
      <c r="H7" s="133">
        <f>SUM(G7)*1</f>
        <v>0</v>
      </c>
      <c r="I7" s="134" t="s">
        <v>11</v>
      </c>
      <c r="J7" s="135"/>
      <c r="K7" s="276"/>
    </row>
    <row r="8" spans="2:11" ht="22.5" x14ac:dyDescent="0.25">
      <c r="B8" s="136" t="s">
        <v>65</v>
      </c>
      <c r="C8" s="137" t="s">
        <v>66</v>
      </c>
      <c r="D8" s="138">
        <v>1</v>
      </c>
      <c r="E8" s="130"/>
      <c r="F8" s="131"/>
      <c r="G8" s="132"/>
      <c r="H8" s="133">
        <f>SUM(G8)*1</f>
        <v>0</v>
      </c>
      <c r="I8" s="134" t="s">
        <v>11</v>
      </c>
      <c r="J8" s="130"/>
      <c r="K8" s="277"/>
    </row>
    <row r="9" spans="2:11" ht="21" customHeight="1" x14ac:dyDescent="0.25">
      <c r="B9" s="279" t="s">
        <v>67</v>
      </c>
      <c r="C9" s="280"/>
      <c r="D9" s="281"/>
      <c r="E9" s="139"/>
      <c r="F9" s="140"/>
      <c r="G9" s="141"/>
      <c r="H9" s="142">
        <f>SUM(H7:H8)</f>
        <v>0</v>
      </c>
      <c r="I9" s="143" t="s">
        <v>20</v>
      </c>
      <c r="J9" s="144"/>
      <c r="K9" s="278"/>
    </row>
    <row r="10" spans="2:11" x14ac:dyDescent="0.25">
      <c r="B10" s="145" t="s">
        <v>68</v>
      </c>
      <c r="C10" s="146" t="s">
        <v>69</v>
      </c>
      <c r="D10" s="147">
        <v>7</v>
      </c>
      <c r="E10" s="148"/>
      <c r="F10" s="144"/>
      <c r="G10" s="149"/>
      <c r="H10" s="318"/>
      <c r="I10" s="319"/>
      <c r="J10" s="320"/>
      <c r="K10" s="321"/>
    </row>
    <row r="11" spans="2:11" ht="28.5" customHeight="1" x14ac:dyDescent="0.25">
      <c r="B11" s="150" t="s">
        <v>70</v>
      </c>
      <c r="C11" s="151" t="s">
        <v>71</v>
      </c>
      <c r="D11" s="152">
        <v>4</v>
      </c>
      <c r="E11" s="220"/>
      <c r="F11" s="131"/>
      <c r="G11" s="132"/>
      <c r="H11" s="153">
        <f>SUM(G11)*4</f>
        <v>0</v>
      </c>
      <c r="I11" s="134" t="s">
        <v>23</v>
      </c>
      <c r="J11" s="130"/>
      <c r="K11" s="276"/>
    </row>
    <row r="12" spans="2:11" x14ac:dyDescent="0.25">
      <c r="B12" s="322" t="s">
        <v>72</v>
      </c>
      <c r="C12" s="324" t="s">
        <v>73</v>
      </c>
      <c r="D12" s="326">
        <v>3</v>
      </c>
      <c r="E12" s="316"/>
      <c r="F12" s="302"/>
      <c r="G12" s="304"/>
      <c r="H12" s="306">
        <f>SUM(G12)*3</f>
        <v>0</v>
      </c>
      <c r="I12" s="308" t="s">
        <v>74</v>
      </c>
      <c r="J12" s="274"/>
      <c r="K12" s="277"/>
    </row>
    <row r="13" spans="2:11" ht="21.75" customHeight="1" x14ac:dyDescent="0.25">
      <c r="B13" s="323"/>
      <c r="C13" s="325"/>
      <c r="D13" s="327"/>
      <c r="E13" s="317"/>
      <c r="F13" s="303"/>
      <c r="G13" s="305"/>
      <c r="H13" s="307"/>
      <c r="I13" s="309"/>
      <c r="J13" s="275"/>
      <c r="K13" s="277"/>
    </row>
    <row r="14" spans="2:11" ht="16.5" customHeight="1" x14ac:dyDescent="0.25">
      <c r="B14" s="279" t="s">
        <v>67</v>
      </c>
      <c r="C14" s="280"/>
      <c r="D14" s="281"/>
      <c r="E14" s="282"/>
      <c r="F14" s="283"/>
      <c r="G14" s="284"/>
      <c r="H14" s="154">
        <f>SUM(H11:H13)</f>
        <v>0</v>
      </c>
      <c r="I14" s="155" t="s">
        <v>75</v>
      </c>
      <c r="J14" s="144"/>
      <c r="K14" s="278"/>
    </row>
    <row r="15" spans="2:11" x14ac:dyDescent="0.25">
      <c r="B15" s="310" t="s">
        <v>76</v>
      </c>
      <c r="C15" s="312" t="s">
        <v>77</v>
      </c>
      <c r="D15" s="314">
        <v>6</v>
      </c>
      <c r="E15" s="316"/>
      <c r="F15" s="316"/>
      <c r="G15" s="316"/>
      <c r="H15" s="288"/>
      <c r="I15" s="289"/>
      <c r="J15" s="292"/>
      <c r="K15" s="293"/>
    </row>
    <row r="16" spans="2:11" x14ac:dyDescent="0.25">
      <c r="B16" s="311"/>
      <c r="C16" s="313"/>
      <c r="D16" s="315"/>
      <c r="E16" s="317"/>
      <c r="F16" s="317"/>
      <c r="G16" s="317"/>
      <c r="H16" s="290"/>
      <c r="I16" s="291"/>
      <c r="J16" s="294"/>
      <c r="K16" s="295"/>
    </row>
    <row r="17" spans="2:11" x14ac:dyDescent="0.25">
      <c r="B17" s="296" t="s">
        <v>78</v>
      </c>
      <c r="C17" s="298" t="s">
        <v>79</v>
      </c>
      <c r="D17" s="300">
        <v>2</v>
      </c>
      <c r="E17" s="274"/>
      <c r="F17" s="302"/>
      <c r="G17" s="304"/>
      <c r="H17" s="306">
        <f>SUM(G17)*2</f>
        <v>0</v>
      </c>
      <c r="I17" s="308" t="s">
        <v>20</v>
      </c>
      <c r="J17" s="274"/>
      <c r="K17" s="276"/>
    </row>
    <row r="18" spans="2:11" ht="38.25" customHeight="1" x14ac:dyDescent="0.25">
      <c r="B18" s="297"/>
      <c r="C18" s="299"/>
      <c r="D18" s="301"/>
      <c r="E18" s="275"/>
      <c r="F18" s="303"/>
      <c r="G18" s="305"/>
      <c r="H18" s="307"/>
      <c r="I18" s="309"/>
      <c r="J18" s="275"/>
      <c r="K18" s="277"/>
    </row>
    <row r="19" spans="2:11" ht="33" customHeight="1" x14ac:dyDescent="0.25">
      <c r="B19" s="156" t="s">
        <v>80</v>
      </c>
      <c r="C19" s="157" t="s">
        <v>81</v>
      </c>
      <c r="D19" s="158">
        <v>3</v>
      </c>
      <c r="E19" s="130"/>
      <c r="F19" s="131"/>
      <c r="G19" s="132"/>
      <c r="H19" s="133">
        <f>SUM(G19)*3</f>
        <v>0</v>
      </c>
      <c r="I19" s="134" t="s">
        <v>74</v>
      </c>
      <c r="J19" s="130"/>
      <c r="K19" s="277"/>
    </row>
    <row r="20" spans="2:11" ht="30" customHeight="1" x14ac:dyDescent="0.25">
      <c r="B20" s="159" t="s">
        <v>82</v>
      </c>
      <c r="C20" s="160" t="s">
        <v>83</v>
      </c>
      <c r="D20" s="161">
        <v>1</v>
      </c>
      <c r="E20" s="130"/>
      <c r="F20" s="131"/>
      <c r="G20" s="132"/>
      <c r="H20" s="133">
        <f>SUM(G20)*1</f>
        <v>0</v>
      </c>
      <c r="I20" s="134" t="s">
        <v>11</v>
      </c>
      <c r="J20" s="130"/>
      <c r="K20" s="277"/>
    </row>
    <row r="21" spans="2:11" ht="20.25" customHeight="1" x14ac:dyDescent="0.25">
      <c r="B21" s="279" t="s">
        <v>67</v>
      </c>
      <c r="C21" s="280"/>
      <c r="D21" s="281"/>
      <c r="E21" s="282"/>
      <c r="F21" s="283"/>
      <c r="G21" s="284"/>
      <c r="H21" s="143">
        <f>SUM(H17:H20)</f>
        <v>0</v>
      </c>
      <c r="I21" s="143" t="s">
        <v>50</v>
      </c>
      <c r="J21" s="144"/>
      <c r="K21" s="278"/>
    </row>
    <row r="22" spans="2:11" ht="14.25" customHeight="1" x14ac:dyDescent="0.25">
      <c r="B22" s="285"/>
      <c r="C22" s="286"/>
      <c r="D22" s="286"/>
      <c r="E22" s="286"/>
      <c r="F22" s="286"/>
      <c r="G22" s="286"/>
      <c r="H22" s="286"/>
      <c r="I22" s="286"/>
      <c r="J22" s="286"/>
      <c r="K22" s="287"/>
    </row>
  </sheetData>
  <mergeCells count="47">
    <mergeCell ref="B1:K1"/>
    <mergeCell ref="B2:D4"/>
    <mergeCell ref="E2:I2"/>
    <mergeCell ref="J2:K3"/>
    <mergeCell ref="E3:I3"/>
    <mergeCell ref="E4:F4"/>
    <mergeCell ref="H4:I5"/>
    <mergeCell ref="J4:J6"/>
    <mergeCell ref="K4:K6"/>
    <mergeCell ref="H6:I6"/>
    <mergeCell ref="K7:K9"/>
    <mergeCell ref="B9:D9"/>
    <mergeCell ref="H10:I10"/>
    <mergeCell ref="J10:K10"/>
    <mergeCell ref="K11:K14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4:D14"/>
    <mergeCell ref="E14:G14"/>
    <mergeCell ref="H15:I16"/>
    <mergeCell ref="J15:K16"/>
    <mergeCell ref="B17:B18"/>
    <mergeCell ref="C17:C18"/>
    <mergeCell ref="D17:D18"/>
    <mergeCell ref="E17:E18"/>
    <mergeCell ref="F17:F18"/>
    <mergeCell ref="G17:G18"/>
    <mergeCell ref="H17:H18"/>
    <mergeCell ref="I17:I18"/>
    <mergeCell ref="B15:B16"/>
    <mergeCell ref="C15:C16"/>
    <mergeCell ref="D15:D16"/>
    <mergeCell ref="E15:E16"/>
    <mergeCell ref="F15:F16"/>
    <mergeCell ref="G15:G16"/>
    <mergeCell ref="J17:J18"/>
    <mergeCell ref="K17:K21"/>
    <mergeCell ref="B21:D21"/>
    <mergeCell ref="E21:G21"/>
    <mergeCell ref="B22:K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"/>
  <sheetViews>
    <sheetView workbookViewId="0">
      <selection activeCell="A2" sqref="A2:C3"/>
    </sheetView>
  </sheetViews>
  <sheetFormatPr baseColWidth="10" defaultRowHeight="15" x14ac:dyDescent="0.25"/>
  <cols>
    <col min="1" max="1" width="27.28515625" customWidth="1"/>
    <col min="2" max="2" width="6.5703125" bestFit="1" customWidth="1"/>
    <col min="6" max="6" width="18.85546875" bestFit="1" customWidth="1"/>
    <col min="10" max="10" width="88.140625" bestFit="1" customWidth="1"/>
  </cols>
  <sheetData>
    <row r="1" spans="1:12" s="1" customFormat="1" ht="31.5" customHeight="1" thickBot="1" x14ac:dyDescent="0.3">
      <c r="A1" s="351" t="s">
        <v>84</v>
      </c>
      <c r="B1" s="352"/>
      <c r="C1" s="352"/>
      <c r="D1" s="352"/>
      <c r="E1" s="352"/>
      <c r="F1" s="352"/>
      <c r="G1" s="352"/>
      <c r="H1" s="352"/>
      <c r="I1" s="352"/>
      <c r="J1" s="352"/>
    </row>
    <row r="2" spans="1:12" s="1" customFormat="1" ht="31.5" customHeight="1" thickBot="1" x14ac:dyDescent="0.3">
      <c r="A2" s="353"/>
      <c r="B2" s="353"/>
      <c r="C2" s="353"/>
      <c r="D2" s="354" t="s">
        <v>37</v>
      </c>
      <c r="E2" s="354"/>
      <c r="F2" s="354"/>
      <c r="G2" s="354"/>
      <c r="H2" s="354"/>
      <c r="I2" s="263" t="s">
        <v>85</v>
      </c>
      <c r="J2" s="264"/>
    </row>
    <row r="3" spans="1:12" s="1" customFormat="1" ht="31.5" customHeight="1" thickBot="1" x14ac:dyDescent="0.3">
      <c r="A3" s="353"/>
      <c r="B3" s="353"/>
      <c r="C3" s="353"/>
      <c r="D3" s="355" t="s">
        <v>39</v>
      </c>
      <c r="E3" s="355"/>
      <c r="F3" s="355"/>
      <c r="G3" s="355"/>
      <c r="H3" s="355"/>
      <c r="I3" s="242"/>
      <c r="J3" s="243"/>
    </row>
    <row r="4" spans="1:12" s="1" customFormat="1" ht="31.5" customHeight="1" thickBot="1" x14ac:dyDescent="0.3">
      <c r="A4" s="356" t="s">
        <v>1</v>
      </c>
      <c r="B4" s="356" t="s">
        <v>2</v>
      </c>
      <c r="C4" s="244" t="s">
        <v>3</v>
      </c>
      <c r="D4" s="245" t="s">
        <v>86</v>
      </c>
      <c r="E4" s="246"/>
      <c r="F4" s="116" t="s">
        <v>41</v>
      </c>
      <c r="G4" s="247" t="s">
        <v>6</v>
      </c>
      <c r="H4" s="231"/>
      <c r="I4" s="252" t="s">
        <v>7</v>
      </c>
      <c r="J4" s="254" t="s">
        <v>42</v>
      </c>
    </row>
    <row r="5" spans="1:12" s="1" customFormat="1" ht="31.5" customHeight="1" thickBot="1" x14ac:dyDescent="0.3">
      <c r="A5" s="356"/>
      <c r="B5" s="356"/>
      <c r="C5" s="244"/>
      <c r="D5" s="345" t="s">
        <v>9</v>
      </c>
      <c r="E5" s="346" t="s">
        <v>10</v>
      </c>
      <c r="F5" s="347" t="s">
        <v>11</v>
      </c>
      <c r="G5" s="248"/>
      <c r="H5" s="249"/>
      <c r="I5" s="252"/>
      <c r="J5" s="254"/>
    </row>
    <row r="6" spans="1:12" s="1" customFormat="1" ht="31.5" customHeight="1" thickBot="1" x14ac:dyDescent="0.3">
      <c r="A6" s="356"/>
      <c r="B6" s="356"/>
      <c r="C6" s="244"/>
      <c r="D6" s="345"/>
      <c r="E6" s="346"/>
      <c r="F6" s="348"/>
      <c r="G6" s="349" t="s">
        <v>14</v>
      </c>
      <c r="H6" s="350"/>
      <c r="I6" s="252"/>
      <c r="J6" s="254"/>
      <c r="K6" s="12"/>
      <c r="L6" s="12"/>
    </row>
    <row r="7" spans="1:12" s="1" customFormat="1" ht="51.75" thickBot="1" x14ac:dyDescent="0.3">
      <c r="A7" s="6" t="s">
        <v>87</v>
      </c>
      <c r="B7" s="219" t="s">
        <v>88</v>
      </c>
      <c r="C7" s="8">
        <v>4</v>
      </c>
      <c r="D7" s="162"/>
      <c r="E7" s="16"/>
      <c r="F7" s="163"/>
      <c r="G7" s="164">
        <f>SUM(F7)*4</f>
        <v>0</v>
      </c>
      <c r="H7" s="164" t="s">
        <v>52</v>
      </c>
      <c r="I7" s="162"/>
      <c r="J7" s="21"/>
      <c r="K7" s="12"/>
      <c r="L7" s="12"/>
    </row>
    <row r="8" spans="1:12" s="1" customFormat="1" ht="39" thickBot="1" x14ac:dyDescent="0.3">
      <c r="A8" s="6" t="s">
        <v>89</v>
      </c>
      <c r="B8" s="244" t="s">
        <v>90</v>
      </c>
      <c r="C8" s="8">
        <v>8</v>
      </c>
      <c r="D8" s="162"/>
      <c r="E8" s="16"/>
      <c r="F8" s="163"/>
      <c r="G8" s="164">
        <f>SUM(F8)*8</f>
        <v>0</v>
      </c>
      <c r="H8" s="164" t="s">
        <v>91</v>
      </c>
      <c r="I8" s="165"/>
      <c r="J8" s="166"/>
      <c r="K8" s="12"/>
      <c r="L8" s="12"/>
    </row>
    <row r="9" spans="1:12" s="1" customFormat="1" ht="26.25" thickBot="1" x14ac:dyDescent="0.3">
      <c r="A9" s="32" t="s">
        <v>92</v>
      </c>
      <c r="B9" s="244"/>
      <c r="C9" s="167">
        <v>1</v>
      </c>
      <c r="D9" s="168"/>
      <c r="E9" s="169"/>
      <c r="F9" s="170"/>
      <c r="G9" s="36">
        <f>SUM(F9)*1</f>
        <v>0</v>
      </c>
      <c r="H9" s="36" t="s">
        <v>46</v>
      </c>
      <c r="I9" s="171"/>
      <c r="J9" s="13"/>
      <c r="K9" s="12"/>
      <c r="L9" s="12"/>
    </row>
    <row r="10" spans="1:12" s="1" customFormat="1" ht="31.5" customHeight="1" thickBot="1" x14ac:dyDescent="0.3">
      <c r="A10" s="342"/>
      <c r="B10" s="343"/>
      <c r="C10" s="343"/>
      <c r="D10" s="343"/>
      <c r="E10" s="343"/>
      <c r="F10" s="343"/>
      <c r="G10" s="343"/>
      <c r="H10" s="343"/>
      <c r="I10" s="343"/>
      <c r="J10" s="344"/>
      <c r="K10" s="12"/>
      <c r="L10" s="12"/>
    </row>
  </sheetData>
  <mergeCells count="18">
    <mergeCell ref="A1:J1"/>
    <mergeCell ref="A2:C3"/>
    <mergeCell ref="D2:H2"/>
    <mergeCell ref="I2:J3"/>
    <mergeCell ref="D3:H3"/>
    <mergeCell ref="B8:B9"/>
    <mergeCell ref="A10:J10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10"/>
  <sheetViews>
    <sheetView workbookViewId="0">
      <selection activeCell="A8" sqref="A8"/>
    </sheetView>
  </sheetViews>
  <sheetFormatPr baseColWidth="10" defaultRowHeight="15" x14ac:dyDescent="0.25"/>
  <cols>
    <col min="1" max="1" width="32.42578125" customWidth="1"/>
    <col min="2" max="2" width="6.5703125" bestFit="1" customWidth="1"/>
    <col min="6" max="6" width="23.28515625" customWidth="1"/>
    <col min="10" max="10" width="35.28515625" bestFit="1" customWidth="1"/>
  </cols>
  <sheetData>
    <row r="1" spans="1:109" s="173" customFormat="1" ht="38.25" customHeight="1" thickBot="1" x14ac:dyDescent="0.3">
      <c r="A1" s="367" t="s">
        <v>93</v>
      </c>
      <c r="B1" s="368"/>
      <c r="C1" s="368"/>
      <c r="D1" s="368"/>
      <c r="E1" s="368"/>
      <c r="F1" s="368"/>
      <c r="G1" s="368"/>
      <c r="H1" s="368"/>
      <c r="I1" s="368"/>
      <c r="J1" s="368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</row>
    <row r="2" spans="1:109" s="1" customFormat="1" ht="36.75" customHeight="1" thickBot="1" x14ac:dyDescent="0.3">
      <c r="A2" s="369"/>
      <c r="B2" s="369"/>
      <c r="C2" s="369"/>
      <c r="D2" s="370" t="s">
        <v>37</v>
      </c>
      <c r="E2" s="370"/>
      <c r="F2" s="370"/>
      <c r="G2" s="370"/>
      <c r="H2" s="370"/>
      <c r="I2" s="263" t="s">
        <v>38</v>
      </c>
      <c r="J2" s="264"/>
    </row>
    <row r="3" spans="1:109" s="1" customFormat="1" ht="38.25" customHeight="1" thickBot="1" x14ac:dyDescent="0.3">
      <c r="A3" s="369"/>
      <c r="B3" s="369"/>
      <c r="C3" s="369"/>
      <c r="D3" s="371" t="s">
        <v>39</v>
      </c>
      <c r="E3" s="371"/>
      <c r="F3" s="371"/>
      <c r="G3" s="371"/>
      <c r="H3" s="371"/>
      <c r="I3" s="242"/>
      <c r="J3" s="243"/>
    </row>
    <row r="4" spans="1:109" s="1" customFormat="1" ht="26.25" thickBot="1" x14ac:dyDescent="0.3">
      <c r="A4" s="372" t="s">
        <v>1</v>
      </c>
      <c r="B4" s="375" t="s">
        <v>2</v>
      </c>
      <c r="C4" s="357" t="s">
        <v>3</v>
      </c>
      <c r="D4" s="379" t="s">
        <v>86</v>
      </c>
      <c r="E4" s="380"/>
      <c r="F4" s="7" t="s">
        <v>41</v>
      </c>
      <c r="G4" s="381" t="s">
        <v>6</v>
      </c>
      <c r="H4" s="382"/>
      <c r="I4" s="250" t="s">
        <v>7</v>
      </c>
      <c r="J4" s="254" t="s">
        <v>42</v>
      </c>
    </row>
    <row r="5" spans="1:109" s="1" customFormat="1" ht="15.75" customHeight="1" thickBot="1" x14ac:dyDescent="0.3">
      <c r="A5" s="373"/>
      <c r="B5" s="376"/>
      <c r="C5" s="378"/>
      <c r="D5" s="365" t="s">
        <v>9</v>
      </c>
      <c r="E5" s="365" t="s">
        <v>10</v>
      </c>
      <c r="F5" s="250" t="s">
        <v>94</v>
      </c>
      <c r="G5" s="383"/>
      <c r="H5" s="384"/>
      <c r="I5" s="251"/>
      <c r="J5" s="254"/>
    </row>
    <row r="6" spans="1:109" s="1" customFormat="1" ht="15.75" customHeight="1" thickBot="1" x14ac:dyDescent="0.3">
      <c r="A6" s="374"/>
      <c r="B6" s="377"/>
      <c r="C6" s="358"/>
      <c r="D6" s="245"/>
      <c r="E6" s="245"/>
      <c r="F6" s="252"/>
      <c r="G6" s="366" t="s">
        <v>14</v>
      </c>
      <c r="H6" s="356"/>
      <c r="I6" s="252"/>
      <c r="J6" s="254"/>
      <c r="K6" s="12"/>
      <c r="L6" s="12"/>
    </row>
    <row r="7" spans="1:109" s="1" customFormat="1" ht="39" thickBot="1" x14ac:dyDescent="0.3">
      <c r="A7" s="174" t="s">
        <v>95</v>
      </c>
      <c r="B7" s="357" t="s">
        <v>88</v>
      </c>
      <c r="C7" s="175">
        <v>8</v>
      </c>
      <c r="D7" s="162"/>
      <c r="E7" s="162"/>
      <c r="F7" s="20"/>
      <c r="G7" s="176">
        <f>SUM(F7)*8</f>
        <v>0</v>
      </c>
      <c r="H7" s="177" t="s">
        <v>91</v>
      </c>
      <c r="I7" s="162"/>
      <c r="J7" s="359"/>
      <c r="K7" s="12"/>
      <c r="L7" s="12"/>
    </row>
    <row r="8" spans="1:109" s="1" customFormat="1" ht="26.25" thickBot="1" x14ac:dyDescent="0.3">
      <c r="A8" s="178" t="s">
        <v>113</v>
      </c>
      <c r="B8" s="358"/>
      <c r="C8" s="175">
        <v>1</v>
      </c>
      <c r="D8" s="162"/>
      <c r="E8" s="162"/>
      <c r="F8" s="20"/>
      <c r="G8" s="176">
        <f>SUM(F8)*1</f>
        <v>0</v>
      </c>
      <c r="H8" s="177" t="s">
        <v>11</v>
      </c>
      <c r="I8" s="162"/>
      <c r="J8" s="360"/>
      <c r="K8" s="12"/>
      <c r="L8" s="12"/>
    </row>
    <row r="9" spans="1:109" s="1" customFormat="1" ht="26.25" thickBot="1" x14ac:dyDescent="0.3">
      <c r="A9" s="174" t="s">
        <v>96</v>
      </c>
      <c r="B9" s="179" t="s">
        <v>90</v>
      </c>
      <c r="C9" s="175">
        <v>5</v>
      </c>
      <c r="D9" s="20"/>
      <c r="E9" s="162"/>
      <c r="F9" s="20"/>
      <c r="G9" s="176">
        <f>SUM(F9*5)</f>
        <v>0</v>
      </c>
      <c r="H9" s="177" t="s">
        <v>97</v>
      </c>
      <c r="I9" s="165"/>
      <c r="J9" s="361"/>
      <c r="K9" s="12"/>
      <c r="L9" s="12"/>
    </row>
    <row r="10" spans="1:109" s="1" customFormat="1" ht="15.75" thickBot="1" x14ac:dyDescent="0.3">
      <c r="A10" s="362"/>
      <c r="B10" s="363"/>
      <c r="C10" s="363"/>
      <c r="D10" s="363"/>
      <c r="E10" s="363"/>
      <c r="F10" s="363"/>
      <c r="G10" s="363"/>
      <c r="H10" s="363"/>
      <c r="I10" s="363"/>
      <c r="J10" s="364"/>
      <c r="K10" s="12"/>
      <c r="L10" s="12"/>
    </row>
  </sheetData>
  <mergeCells count="19">
    <mergeCell ref="A1:J1"/>
    <mergeCell ref="A2:C3"/>
    <mergeCell ref="D2:H2"/>
    <mergeCell ref="I2:J3"/>
    <mergeCell ref="D3:H3"/>
    <mergeCell ref="B7:B8"/>
    <mergeCell ref="J7:J9"/>
    <mergeCell ref="A10:J10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workbookViewId="0">
      <selection activeCell="L10" sqref="L10"/>
    </sheetView>
  </sheetViews>
  <sheetFormatPr baseColWidth="10" defaultRowHeight="15" x14ac:dyDescent="0.25"/>
  <cols>
    <col min="1" max="1" width="32.7109375" customWidth="1"/>
    <col min="6" max="6" width="26.140625" customWidth="1"/>
    <col min="10" max="10" width="42.5703125" bestFit="1" customWidth="1"/>
  </cols>
  <sheetData>
    <row r="1" spans="1:12" s="1" customFormat="1" ht="39.75" customHeight="1" thickBot="1" x14ac:dyDescent="0.3">
      <c r="A1" s="394" t="s">
        <v>98</v>
      </c>
      <c r="B1" s="395"/>
      <c r="C1" s="395"/>
      <c r="D1" s="395"/>
      <c r="E1" s="395"/>
      <c r="F1" s="395"/>
      <c r="G1" s="395"/>
      <c r="H1" s="395"/>
      <c r="I1" s="395"/>
      <c r="J1" s="395"/>
    </row>
    <row r="2" spans="1:12" s="1" customFormat="1" ht="27" customHeight="1" thickBot="1" x14ac:dyDescent="0.3">
      <c r="A2" s="396"/>
      <c r="B2" s="396"/>
      <c r="C2" s="396"/>
      <c r="D2" s="397" t="s">
        <v>37</v>
      </c>
      <c r="E2" s="397"/>
      <c r="F2" s="397"/>
      <c r="G2" s="397"/>
      <c r="H2" s="397"/>
      <c r="I2" s="263" t="s">
        <v>38</v>
      </c>
      <c r="J2" s="264"/>
    </row>
    <row r="3" spans="1:12" s="1" customFormat="1" ht="33.75" customHeight="1" thickBot="1" x14ac:dyDescent="0.3">
      <c r="A3" s="396"/>
      <c r="B3" s="396"/>
      <c r="C3" s="396"/>
      <c r="D3" s="398" t="s">
        <v>39</v>
      </c>
      <c r="E3" s="398"/>
      <c r="F3" s="398"/>
      <c r="G3" s="398"/>
      <c r="H3" s="398"/>
      <c r="I3" s="242"/>
      <c r="J3" s="243"/>
    </row>
    <row r="4" spans="1:12" s="1" customFormat="1" ht="42" customHeight="1" thickBot="1" x14ac:dyDescent="0.3">
      <c r="A4" s="244" t="s">
        <v>1</v>
      </c>
      <c r="B4" s="356" t="s">
        <v>2</v>
      </c>
      <c r="C4" s="244" t="s">
        <v>3</v>
      </c>
      <c r="D4" s="245" t="s">
        <v>99</v>
      </c>
      <c r="E4" s="245"/>
      <c r="F4" s="7" t="s">
        <v>41</v>
      </c>
      <c r="G4" s="399" t="s">
        <v>6</v>
      </c>
      <c r="H4" s="231"/>
      <c r="I4" s="238" t="s">
        <v>7</v>
      </c>
      <c r="J4" s="229" t="s">
        <v>8</v>
      </c>
    </row>
    <row r="5" spans="1:12" s="1" customFormat="1" ht="15.75" thickBot="1" x14ac:dyDescent="0.3">
      <c r="A5" s="244"/>
      <c r="B5" s="356"/>
      <c r="C5" s="244"/>
      <c r="D5" s="390" t="s">
        <v>9</v>
      </c>
      <c r="E5" s="391" t="s">
        <v>10</v>
      </c>
      <c r="F5" s="392" t="s">
        <v>94</v>
      </c>
      <c r="G5" s="248"/>
      <c r="H5" s="249"/>
      <c r="I5" s="238"/>
      <c r="J5" s="229"/>
    </row>
    <row r="6" spans="1:12" s="1" customFormat="1" ht="15.75" thickBot="1" x14ac:dyDescent="0.3">
      <c r="A6" s="244"/>
      <c r="B6" s="356"/>
      <c r="C6" s="244"/>
      <c r="D6" s="390"/>
      <c r="E6" s="391"/>
      <c r="F6" s="393"/>
      <c r="G6" s="349" t="s">
        <v>14</v>
      </c>
      <c r="H6" s="350"/>
      <c r="I6" s="238"/>
      <c r="J6" s="229"/>
      <c r="K6" s="12"/>
      <c r="L6" s="12"/>
    </row>
    <row r="7" spans="1:12" s="1" customFormat="1" ht="26.25" thickBot="1" x14ac:dyDescent="0.3">
      <c r="A7" s="180" t="s">
        <v>100</v>
      </c>
      <c r="B7" s="385" t="s">
        <v>88</v>
      </c>
      <c r="C7" s="181">
        <v>8</v>
      </c>
      <c r="D7" s="162"/>
      <c r="E7" s="182"/>
      <c r="F7" s="183"/>
      <c r="G7" s="162">
        <f>SUM(F7)*8</f>
        <v>0</v>
      </c>
      <c r="H7" s="184" t="s">
        <v>101</v>
      </c>
      <c r="I7" s="162"/>
      <c r="J7" s="386"/>
      <c r="K7" s="12"/>
      <c r="L7" s="12"/>
    </row>
    <row r="8" spans="1:12" s="1" customFormat="1" ht="26.25" thickBot="1" x14ac:dyDescent="0.3">
      <c r="A8" s="185" t="s">
        <v>114</v>
      </c>
      <c r="B8" s="385"/>
      <c r="C8" s="181">
        <v>1</v>
      </c>
      <c r="D8" s="162"/>
      <c r="E8" s="182"/>
      <c r="F8" s="163"/>
      <c r="G8" s="162">
        <f>SUM(F8)*1</f>
        <v>0</v>
      </c>
      <c r="H8" s="184" t="s">
        <v>46</v>
      </c>
      <c r="I8" s="162"/>
      <c r="J8" s="386"/>
      <c r="K8" s="12"/>
      <c r="L8" s="12"/>
    </row>
    <row r="9" spans="1:12" s="1" customFormat="1" ht="39" thickBot="1" x14ac:dyDescent="0.3">
      <c r="A9" s="186" t="s">
        <v>102</v>
      </c>
      <c r="B9" s="187" t="s">
        <v>103</v>
      </c>
      <c r="C9" s="188">
        <v>6</v>
      </c>
      <c r="D9" s="189"/>
      <c r="E9" s="190"/>
      <c r="F9" s="191"/>
      <c r="G9" s="192">
        <f>SUM(F9)*6</f>
        <v>0</v>
      </c>
      <c r="H9" s="193" t="s">
        <v>50</v>
      </c>
      <c r="I9" s="189"/>
      <c r="J9" s="386"/>
      <c r="K9" s="12"/>
      <c r="L9" s="12"/>
    </row>
    <row r="10" spans="1:12" s="1" customFormat="1" ht="26.25" thickBot="1" x14ac:dyDescent="0.3">
      <c r="A10" s="194" t="s">
        <v>104</v>
      </c>
      <c r="B10" s="195" t="s">
        <v>105</v>
      </c>
      <c r="C10" s="196">
        <v>6</v>
      </c>
      <c r="D10" s="197"/>
      <c r="E10" s="198"/>
      <c r="F10" s="199"/>
      <c r="G10" s="200">
        <f>SUM(F10)*6</f>
        <v>0</v>
      </c>
      <c r="H10" s="201" t="s">
        <v>50</v>
      </c>
      <c r="I10" s="197"/>
      <c r="J10" s="202"/>
      <c r="K10" s="12"/>
      <c r="L10" s="12"/>
    </row>
    <row r="11" spans="1:12" s="1" customFormat="1" ht="51.75" thickBot="1" x14ac:dyDescent="0.3">
      <c r="A11" s="203" t="s">
        <v>106</v>
      </c>
      <c r="B11" s="204" t="s">
        <v>107</v>
      </c>
      <c r="C11" s="205">
        <v>6</v>
      </c>
      <c r="D11" s="206"/>
      <c r="E11" s="207"/>
      <c r="F11" s="208"/>
      <c r="G11" s="209">
        <f>SUM(F11)*6</f>
        <v>0</v>
      </c>
      <c r="H11" s="210" t="s">
        <v>50</v>
      </c>
      <c r="I11" s="206"/>
      <c r="J11" s="202"/>
      <c r="K11" s="12"/>
      <c r="L11" s="12"/>
    </row>
    <row r="12" spans="1:12" s="1" customFormat="1" ht="39" thickBot="1" x14ac:dyDescent="0.3">
      <c r="A12" s="185" t="s">
        <v>108</v>
      </c>
      <c r="B12" s="211" t="s">
        <v>109</v>
      </c>
      <c r="C12" s="212">
        <v>6</v>
      </c>
      <c r="D12" s="213"/>
      <c r="E12" s="214"/>
      <c r="F12" s="215"/>
      <c r="G12" s="168">
        <f>SUM(F12)*6</f>
        <v>0</v>
      </c>
      <c r="H12" s="216" t="s">
        <v>50</v>
      </c>
      <c r="I12" s="217"/>
      <c r="J12" s="218"/>
      <c r="K12" s="12"/>
      <c r="L12" s="12"/>
    </row>
    <row r="13" spans="1:12" s="1" customFormat="1" ht="15.75" thickBot="1" x14ac:dyDescent="0.3">
      <c r="A13" s="387"/>
      <c r="B13" s="388"/>
      <c r="C13" s="388"/>
      <c r="D13" s="388"/>
      <c r="E13" s="388"/>
      <c r="F13" s="388"/>
      <c r="G13" s="388"/>
      <c r="H13" s="388"/>
      <c r="I13" s="388"/>
      <c r="J13" s="389"/>
      <c r="K13" s="12"/>
      <c r="L13" s="12"/>
    </row>
  </sheetData>
  <mergeCells count="19">
    <mergeCell ref="A1:J1"/>
    <mergeCell ref="A2:C3"/>
    <mergeCell ref="D2:H2"/>
    <mergeCell ref="I2:J3"/>
    <mergeCell ref="D3:H3"/>
    <mergeCell ref="B7:B8"/>
    <mergeCell ref="J7:J9"/>
    <mergeCell ref="A13:J13"/>
    <mergeCell ref="I4:I6"/>
    <mergeCell ref="J4:J6"/>
    <mergeCell ref="D5:D6"/>
    <mergeCell ref="E5:E6"/>
    <mergeCell ref="F5:F6"/>
    <mergeCell ref="G6:H6"/>
    <mergeCell ref="A4:A6"/>
    <mergeCell ref="B4:B6"/>
    <mergeCell ref="C4:C6"/>
    <mergeCell ref="D4:E4"/>
    <mergeCell ref="G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ARCU</vt:lpstr>
      <vt:lpstr>Commerce</vt:lpstr>
      <vt:lpstr>Vente</vt:lpstr>
      <vt:lpstr>BEP MRCU</vt:lpstr>
      <vt:lpstr>CAP ECMS</vt:lpstr>
      <vt:lpstr>CAP EVS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Kamel HADDAD</dc:creator>
  <cp:lastModifiedBy>Kamel HADDAD</cp:lastModifiedBy>
  <dcterms:created xsi:type="dcterms:W3CDTF">2020-05-28T12:14:10Z</dcterms:created>
  <dcterms:modified xsi:type="dcterms:W3CDTF">2020-05-28T12:53:22Z</dcterms:modified>
</cp:coreProperties>
</file>